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showInkAnnotation="0" autoCompressPictures="0"/>
  <bookViews>
    <workbookView xWindow="60" yWindow="100" windowWidth="25600" windowHeight="15540" tabRatio="500"/>
  </bookViews>
  <sheets>
    <sheet name="Work Back Plan" sheetId="1" r:id="rId1"/>
    <sheet name="Sales Capability" sheetId="2" r:id="rId2"/>
    <sheet name="Production Capability" sheetId="3" r:id="rId3"/>
    <sheet name="Internal Lead Generation" sheetId="4" r:id="rId4"/>
    <sheet name="External Lead Generation" sheetId="5" r:id="rId5"/>
  </sheets>
  <definedNames>
    <definedName name="averagesale">'Work Back Plan'!$H$3</definedName>
    <definedName name="closingpercentage">'Work Back Plan'!$H$5</definedName>
    <definedName name="leadvolume">'Work Back Plan'!$H$4</definedName>
    <definedName name="salestarget">'Internal Lead Generation'!$O$4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D3" i="1"/>
  <c r="F3" i="1"/>
  <c r="P3" i="1"/>
  <c r="F4" i="1"/>
  <c r="P4" i="1"/>
  <c r="F5" i="1"/>
  <c r="P5" i="1"/>
  <c r="F6" i="1"/>
  <c r="P6" i="1"/>
  <c r="F7" i="1"/>
  <c r="P7" i="1"/>
  <c r="F8" i="1"/>
  <c r="P8" i="1"/>
  <c r="F9" i="1"/>
  <c r="P9" i="1"/>
  <c r="F10" i="1"/>
  <c r="P10" i="1"/>
  <c r="F12" i="1"/>
  <c r="P12" i="1"/>
  <c r="F13" i="1"/>
  <c r="P13" i="1"/>
  <c r="F14" i="1"/>
  <c r="P14" i="1"/>
  <c r="P15" i="1"/>
  <c r="K38" i="4"/>
  <c r="D11" i="1"/>
  <c r="L11" i="1"/>
  <c r="M11" i="1"/>
  <c r="I11" i="1"/>
  <c r="K11" i="1"/>
  <c r="E11" i="2"/>
  <c r="K4" i="4"/>
  <c r="K11" i="4"/>
  <c r="K13" i="4"/>
  <c r="E12" i="3"/>
  <c r="N11" i="1"/>
  <c r="F11" i="2"/>
  <c r="F12" i="3"/>
  <c r="G12" i="3"/>
  <c r="K18" i="4"/>
  <c r="K22" i="4"/>
  <c r="K26" i="4"/>
  <c r="K29" i="4"/>
  <c r="K33" i="4"/>
  <c r="K6" i="4"/>
  <c r="K5" i="5"/>
  <c r="K9" i="5"/>
  <c r="O11" i="1"/>
  <c r="G11" i="2"/>
  <c r="K5" i="4"/>
  <c r="K4" i="5"/>
  <c r="K12" i="5"/>
  <c r="L38" i="4"/>
  <c r="D12" i="1"/>
  <c r="L12" i="1"/>
  <c r="M12" i="1"/>
  <c r="I12" i="1"/>
  <c r="K12" i="1"/>
  <c r="E12" i="2"/>
  <c r="L4" i="4"/>
  <c r="L11" i="4"/>
  <c r="L13" i="4"/>
  <c r="E13" i="3"/>
  <c r="N12" i="1"/>
  <c r="F12" i="2"/>
  <c r="F13" i="3"/>
  <c r="G13" i="3"/>
  <c r="L18" i="4"/>
  <c r="L22" i="4"/>
  <c r="L26" i="4"/>
  <c r="L29" i="4"/>
  <c r="L33" i="4"/>
  <c r="L6" i="4"/>
  <c r="L5" i="5"/>
  <c r="L9" i="5"/>
  <c r="O12" i="1"/>
  <c r="G12" i="2"/>
  <c r="L5" i="4"/>
  <c r="L4" i="5"/>
  <c r="L12" i="5"/>
  <c r="C38" i="4"/>
  <c r="M3" i="1"/>
  <c r="L3" i="1"/>
  <c r="I3" i="1"/>
  <c r="K3" i="1"/>
  <c r="E3" i="2"/>
  <c r="C4" i="4"/>
  <c r="C11" i="4"/>
  <c r="C13" i="4"/>
  <c r="E4" i="3"/>
  <c r="N3" i="1"/>
  <c r="F3" i="2"/>
  <c r="F4" i="3"/>
  <c r="G4" i="3"/>
  <c r="C18" i="4"/>
  <c r="C22" i="4"/>
  <c r="C26" i="4"/>
  <c r="C29" i="4"/>
  <c r="C33" i="4"/>
  <c r="C6" i="4"/>
  <c r="C5" i="5"/>
  <c r="C9" i="5"/>
  <c r="O3" i="1"/>
  <c r="G3" i="2"/>
  <c r="C5" i="4"/>
  <c r="C4" i="5"/>
  <c r="C12" i="5"/>
  <c r="I9" i="5"/>
  <c r="I38" i="4"/>
  <c r="D9" i="1"/>
  <c r="L9" i="1"/>
  <c r="M9" i="1"/>
  <c r="I9" i="1"/>
  <c r="K9" i="1"/>
  <c r="E9" i="2"/>
  <c r="I4" i="4"/>
  <c r="I11" i="4"/>
  <c r="I13" i="4"/>
  <c r="E10" i="3"/>
  <c r="N9" i="1"/>
  <c r="F9" i="2"/>
  <c r="F10" i="3"/>
  <c r="G10" i="3"/>
  <c r="I18" i="4"/>
  <c r="I22" i="4"/>
  <c r="I26" i="4"/>
  <c r="I29" i="4"/>
  <c r="I33" i="4"/>
  <c r="I6" i="4"/>
  <c r="I5" i="5"/>
  <c r="O9" i="1"/>
  <c r="G9" i="2"/>
  <c r="I5" i="4"/>
  <c r="I4" i="5"/>
  <c r="I12" i="5"/>
  <c r="M38" i="4"/>
  <c r="D13" i="1"/>
  <c r="L13" i="1"/>
  <c r="M13" i="1"/>
  <c r="I13" i="1"/>
  <c r="K13" i="1"/>
  <c r="E13" i="2"/>
  <c r="M4" i="4"/>
  <c r="M11" i="4"/>
  <c r="M13" i="4"/>
  <c r="E14" i="3"/>
  <c r="N13" i="1"/>
  <c r="F13" i="2"/>
  <c r="F14" i="3"/>
  <c r="G14" i="3"/>
  <c r="M18" i="4"/>
  <c r="M22" i="4"/>
  <c r="M26" i="4"/>
  <c r="M29" i="4"/>
  <c r="M33" i="4"/>
  <c r="M6" i="4"/>
  <c r="M5" i="5"/>
  <c r="M9" i="5"/>
  <c r="O13" i="1"/>
  <c r="G13" i="2"/>
  <c r="M5" i="4"/>
  <c r="M4" i="5"/>
  <c r="M12" i="5"/>
  <c r="N38" i="4"/>
  <c r="D14" i="1"/>
  <c r="L14" i="1"/>
  <c r="M14" i="1"/>
  <c r="I14" i="1"/>
  <c r="K14" i="1"/>
  <c r="E14" i="2"/>
  <c r="N4" i="4"/>
  <c r="N11" i="4"/>
  <c r="N13" i="4"/>
  <c r="E15" i="3"/>
  <c r="N14" i="1"/>
  <c r="F14" i="2"/>
  <c r="F15" i="3"/>
  <c r="G15" i="3"/>
  <c r="N18" i="4"/>
  <c r="N22" i="4"/>
  <c r="N26" i="4"/>
  <c r="N29" i="4"/>
  <c r="N33" i="4"/>
  <c r="N6" i="4"/>
  <c r="N5" i="5"/>
  <c r="N9" i="5"/>
  <c r="O14" i="1"/>
  <c r="G14" i="2"/>
  <c r="N5" i="4"/>
  <c r="N4" i="5"/>
  <c r="N12" i="5"/>
  <c r="D38" i="4"/>
  <c r="D4" i="1"/>
  <c r="L4" i="1"/>
  <c r="M4" i="1"/>
  <c r="I4" i="1"/>
  <c r="K4" i="1"/>
  <c r="E4" i="2"/>
  <c r="D4" i="4"/>
  <c r="D11" i="4"/>
  <c r="D13" i="4"/>
  <c r="E5" i="3"/>
  <c r="N4" i="1"/>
  <c r="F4" i="2"/>
  <c r="F5" i="3"/>
  <c r="G5" i="3"/>
  <c r="D18" i="4"/>
  <c r="D22" i="4"/>
  <c r="D26" i="4"/>
  <c r="D29" i="4"/>
  <c r="D33" i="4"/>
  <c r="D6" i="4"/>
  <c r="D5" i="5"/>
  <c r="D9" i="5"/>
  <c r="O4" i="1"/>
  <c r="G4" i="2"/>
  <c r="D5" i="4"/>
  <c r="D4" i="5"/>
  <c r="D12" i="5"/>
  <c r="E38" i="4"/>
  <c r="D5" i="1"/>
  <c r="L5" i="1"/>
  <c r="M5" i="1"/>
  <c r="I5" i="1"/>
  <c r="K5" i="1"/>
  <c r="E5" i="2"/>
  <c r="E4" i="4"/>
  <c r="E11" i="4"/>
  <c r="E13" i="4"/>
  <c r="E6" i="3"/>
  <c r="N5" i="1"/>
  <c r="F5" i="2"/>
  <c r="F6" i="3"/>
  <c r="G6" i="3"/>
  <c r="E18" i="4"/>
  <c r="E22" i="4"/>
  <c r="E26" i="4"/>
  <c r="E29" i="4"/>
  <c r="E33" i="4"/>
  <c r="E6" i="4"/>
  <c r="E5" i="5"/>
  <c r="E9" i="5"/>
  <c r="O5" i="1"/>
  <c r="G5" i="2"/>
  <c r="E5" i="4"/>
  <c r="E4" i="5"/>
  <c r="E12" i="5"/>
  <c r="F38" i="4"/>
  <c r="D6" i="1"/>
  <c r="L6" i="1"/>
  <c r="M6" i="1"/>
  <c r="I6" i="1"/>
  <c r="K6" i="1"/>
  <c r="E6" i="2"/>
  <c r="F4" i="4"/>
  <c r="F11" i="4"/>
  <c r="F13" i="4"/>
  <c r="E7" i="3"/>
  <c r="N6" i="1"/>
  <c r="F6" i="2"/>
  <c r="F7" i="3"/>
  <c r="G7" i="3"/>
  <c r="F18" i="4"/>
  <c r="F22" i="4"/>
  <c r="F26" i="4"/>
  <c r="F29" i="4"/>
  <c r="F33" i="4"/>
  <c r="F6" i="4"/>
  <c r="F5" i="5"/>
  <c r="F9" i="5"/>
  <c r="O6" i="1"/>
  <c r="G6" i="2"/>
  <c r="F5" i="4"/>
  <c r="F4" i="5"/>
  <c r="F12" i="5"/>
  <c r="G9" i="5"/>
  <c r="G38" i="4"/>
  <c r="D7" i="1"/>
  <c r="L7" i="1"/>
  <c r="M7" i="1"/>
  <c r="I7" i="1"/>
  <c r="K7" i="1"/>
  <c r="E7" i="2"/>
  <c r="G4" i="4"/>
  <c r="G11" i="4"/>
  <c r="G13" i="4"/>
  <c r="E8" i="3"/>
  <c r="N7" i="1"/>
  <c r="F7" i="2"/>
  <c r="F8" i="3"/>
  <c r="G8" i="3"/>
  <c r="G18" i="4"/>
  <c r="G22" i="4"/>
  <c r="G26" i="4"/>
  <c r="G29" i="4"/>
  <c r="G33" i="4"/>
  <c r="G6" i="4"/>
  <c r="G5" i="5"/>
  <c r="O7" i="1"/>
  <c r="G7" i="2"/>
  <c r="G5" i="4"/>
  <c r="G4" i="5"/>
  <c r="G12" i="5"/>
  <c r="H9" i="5"/>
  <c r="H38" i="4"/>
  <c r="D8" i="1"/>
  <c r="L8" i="1"/>
  <c r="M8" i="1"/>
  <c r="I8" i="1"/>
  <c r="K8" i="1"/>
  <c r="E8" i="2"/>
  <c r="H4" i="4"/>
  <c r="H11" i="4"/>
  <c r="H13" i="4"/>
  <c r="E9" i="3"/>
  <c r="N8" i="1"/>
  <c r="F8" i="2"/>
  <c r="F9" i="3"/>
  <c r="G9" i="3"/>
  <c r="H18" i="4"/>
  <c r="H22" i="4"/>
  <c r="H26" i="4"/>
  <c r="H29" i="4"/>
  <c r="H33" i="4"/>
  <c r="H6" i="4"/>
  <c r="H5" i="5"/>
  <c r="O8" i="1"/>
  <c r="G8" i="2"/>
  <c r="H5" i="4"/>
  <c r="H4" i="5"/>
  <c r="H12" i="5"/>
  <c r="J9" i="5"/>
  <c r="J38" i="4"/>
  <c r="D10" i="1"/>
  <c r="L10" i="1"/>
  <c r="M10" i="1"/>
  <c r="I10" i="1"/>
  <c r="K10" i="1"/>
  <c r="E10" i="2"/>
  <c r="J4" i="4"/>
  <c r="J11" i="4"/>
  <c r="J13" i="4"/>
  <c r="E11" i="3"/>
  <c r="N10" i="1"/>
  <c r="F10" i="2"/>
  <c r="F11" i="3"/>
  <c r="G11" i="3"/>
  <c r="J18" i="4"/>
  <c r="J22" i="4"/>
  <c r="J26" i="4"/>
  <c r="J29" i="4"/>
  <c r="J33" i="4"/>
  <c r="J6" i="4"/>
  <c r="J5" i="5"/>
  <c r="O10" i="1"/>
  <c r="G10" i="2"/>
  <c r="J5" i="4"/>
  <c r="J4" i="5"/>
  <c r="J12" i="5"/>
  <c r="O12" i="5"/>
  <c r="N15" i="1"/>
  <c r="O13" i="5"/>
  <c r="C15" i="4"/>
  <c r="C24" i="4"/>
  <c r="C31" i="4"/>
  <c r="C41" i="4"/>
  <c r="C46" i="4"/>
  <c r="C7" i="4"/>
  <c r="C6" i="5"/>
  <c r="C24" i="5"/>
  <c r="C33" i="5"/>
  <c r="C43" i="5"/>
  <c r="C51" i="5"/>
  <c r="C8" i="5"/>
  <c r="C11" i="5"/>
  <c r="D15" i="4"/>
  <c r="D24" i="4"/>
  <c r="D31" i="4"/>
  <c r="D56" i="4"/>
  <c r="D41" i="4"/>
  <c r="D7" i="4"/>
  <c r="D6" i="5"/>
  <c r="D24" i="5"/>
  <c r="D33" i="5"/>
  <c r="D43" i="5"/>
  <c r="D51" i="5"/>
  <c r="D8" i="5"/>
  <c r="D11" i="5"/>
  <c r="E15" i="4"/>
  <c r="E24" i="4"/>
  <c r="E31" i="4"/>
  <c r="E41" i="4"/>
  <c r="E7" i="4"/>
  <c r="E6" i="5"/>
  <c r="E24" i="5"/>
  <c r="E33" i="5"/>
  <c r="E43" i="5"/>
  <c r="E51" i="5"/>
  <c r="E8" i="5"/>
  <c r="E11" i="5"/>
  <c r="F15" i="4"/>
  <c r="F24" i="4"/>
  <c r="F31" i="4"/>
  <c r="F41" i="4"/>
  <c r="F7" i="4"/>
  <c r="F6" i="5"/>
  <c r="F24" i="5"/>
  <c r="F33" i="5"/>
  <c r="F43" i="5"/>
  <c r="F51" i="5"/>
  <c r="F8" i="5"/>
  <c r="F11" i="5"/>
  <c r="G15" i="4"/>
  <c r="G24" i="4"/>
  <c r="G31" i="4"/>
  <c r="G41" i="4"/>
  <c r="G7" i="4"/>
  <c r="G6" i="5"/>
  <c r="G24" i="5"/>
  <c r="G33" i="5"/>
  <c r="G43" i="5"/>
  <c r="G51" i="5"/>
  <c r="G8" i="5"/>
  <c r="G11" i="5"/>
  <c r="H15" i="4"/>
  <c r="H24" i="4"/>
  <c r="H31" i="4"/>
  <c r="H41" i="4"/>
  <c r="H7" i="4"/>
  <c r="H6" i="5"/>
  <c r="H24" i="5"/>
  <c r="H33" i="5"/>
  <c r="H43" i="5"/>
  <c r="H51" i="5"/>
  <c r="H8" i="5"/>
  <c r="H11" i="5"/>
  <c r="I15" i="4"/>
  <c r="I24" i="4"/>
  <c r="I31" i="4"/>
  <c r="I41" i="4"/>
  <c r="I7" i="4"/>
  <c r="I6" i="5"/>
  <c r="I33" i="5"/>
  <c r="I43" i="5"/>
  <c r="I24" i="5"/>
  <c r="I51" i="5"/>
  <c r="I8" i="5"/>
  <c r="I11" i="5"/>
  <c r="J15" i="4"/>
  <c r="J24" i="4"/>
  <c r="J31" i="4"/>
  <c r="J41" i="4"/>
  <c r="J7" i="4"/>
  <c r="J6" i="5"/>
  <c r="J24" i="5"/>
  <c r="J33" i="5"/>
  <c r="J43" i="5"/>
  <c r="J51" i="5"/>
  <c r="J8" i="5"/>
  <c r="J11" i="5"/>
  <c r="K15" i="4"/>
  <c r="K24" i="4"/>
  <c r="K31" i="4"/>
  <c r="K41" i="4"/>
  <c r="K7" i="4"/>
  <c r="K6" i="5"/>
  <c r="K24" i="5"/>
  <c r="K33" i="5"/>
  <c r="K43" i="5"/>
  <c r="K51" i="5"/>
  <c r="K8" i="5"/>
  <c r="K11" i="5"/>
  <c r="L15" i="4"/>
  <c r="L24" i="4"/>
  <c r="L31" i="4"/>
  <c r="L41" i="4"/>
  <c r="L7" i="4"/>
  <c r="L6" i="5"/>
  <c r="L24" i="5"/>
  <c r="L33" i="5"/>
  <c r="L43" i="5"/>
  <c r="L51" i="5"/>
  <c r="L8" i="5"/>
  <c r="L11" i="5"/>
  <c r="M15" i="4"/>
  <c r="M24" i="4"/>
  <c r="M31" i="4"/>
  <c r="M41" i="4"/>
  <c r="M7" i="4"/>
  <c r="M6" i="5"/>
  <c r="M24" i="5"/>
  <c r="M33" i="5"/>
  <c r="M43" i="5"/>
  <c r="M51" i="5"/>
  <c r="M8" i="5"/>
  <c r="M11" i="5"/>
  <c r="N15" i="4"/>
  <c r="N24" i="4"/>
  <c r="N31" i="4"/>
  <c r="N41" i="4"/>
  <c r="N7" i="4"/>
  <c r="N6" i="5"/>
  <c r="N24" i="5"/>
  <c r="N33" i="5"/>
  <c r="N43" i="5"/>
  <c r="N51" i="5"/>
  <c r="N8" i="5"/>
  <c r="N11" i="5"/>
  <c r="O11" i="5"/>
  <c r="K15" i="1"/>
  <c r="E15" i="2"/>
  <c r="O4" i="4"/>
  <c r="O3" i="5"/>
  <c r="P11" i="5"/>
  <c r="O8" i="5"/>
  <c r="P8" i="5"/>
  <c r="N8" i="4"/>
  <c r="N7" i="5"/>
  <c r="N10" i="5"/>
  <c r="M8" i="4"/>
  <c r="M7" i="5"/>
  <c r="M10" i="5"/>
  <c r="L8" i="4"/>
  <c r="L7" i="5"/>
  <c r="L10" i="5"/>
  <c r="K8" i="4"/>
  <c r="K7" i="5"/>
  <c r="K10" i="5"/>
  <c r="J8" i="4"/>
  <c r="J7" i="5"/>
  <c r="J10" i="5"/>
  <c r="I8" i="4"/>
  <c r="I7" i="5"/>
  <c r="I10" i="5"/>
  <c r="H8" i="4"/>
  <c r="H7" i="5"/>
  <c r="H10" i="5"/>
  <c r="G8" i="4"/>
  <c r="G7" i="5"/>
  <c r="G10" i="5"/>
  <c r="F8" i="4"/>
  <c r="F7" i="5"/>
  <c r="F10" i="5"/>
  <c r="E8" i="4"/>
  <c r="E7" i="5"/>
  <c r="E10" i="5"/>
  <c r="D8" i="4"/>
  <c r="D7" i="5"/>
  <c r="D10" i="5"/>
  <c r="C8" i="4"/>
  <c r="C7" i="5"/>
  <c r="C10" i="5"/>
  <c r="O51" i="5"/>
  <c r="O43" i="5"/>
  <c r="O33" i="5"/>
  <c r="O24" i="5"/>
  <c r="C2" i="5"/>
  <c r="C45" i="5"/>
  <c r="D2" i="5"/>
  <c r="D45" i="5"/>
  <c r="E2" i="5"/>
  <c r="E45" i="5"/>
  <c r="F2" i="5"/>
  <c r="F45" i="5"/>
  <c r="G2" i="5"/>
  <c r="G45" i="5"/>
  <c r="H2" i="5"/>
  <c r="H45" i="5"/>
  <c r="I2" i="5"/>
  <c r="I45" i="5"/>
  <c r="J2" i="5"/>
  <c r="J45" i="5"/>
  <c r="K2" i="5"/>
  <c r="K45" i="5"/>
  <c r="L2" i="5"/>
  <c r="L45" i="5"/>
  <c r="M2" i="5"/>
  <c r="M45" i="5"/>
  <c r="N2" i="5"/>
  <c r="N45" i="5"/>
  <c r="C35" i="5"/>
  <c r="D35" i="5"/>
  <c r="E35" i="5"/>
  <c r="F35" i="5"/>
  <c r="G35" i="5"/>
  <c r="H35" i="5"/>
  <c r="I35" i="5"/>
  <c r="J35" i="5"/>
  <c r="K35" i="5"/>
  <c r="L35" i="5"/>
  <c r="M35" i="5"/>
  <c r="N35" i="5"/>
  <c r="C14" i="5"/>
  <c r="D14" i="5"/>
  <c r="E14" i="5"/>
  <c r="F14" i="5"/>
  <c r="G14" i="5"/>
  <c r="H14" i="5"/>
  <c r="I14" i="5"/>
  <c r="J14" i="5"/>
  <c r="K14" i="5"/>
  <c r="L14" i="5"/>
  <c r="M14" i="5"/>
  <c r="N14" i="5"/>
  <c r="C26" i="5"/>
  <c r="D26" i="5"/>
  <c r="E26" i="5"/>
  <c r="F26" i="5"/>
  <c r="G26" i="5"/>
  <c r="H26" i="5"/>
  <c r="I26" i="5"/>
  <c r="J26" i="5"/>
  <c r="K26" i="5"/>
  <c r="L26" i="5"/>
  <c r="M26" i="5"/>
  <c r="N26" i="5"/>
  <c r="O8" i="4"/>
  <c r="O5" i="4"/>
  <c r="P8" i="4"/>
  <c r="O6" i="4"/>
  <c r="P6" i="4"/>
  <c r="A2" i="5"/>
  <c r="O2" i="5"/>
  <c r="A3" i="5"/>
  <c r="C3" i="5"/>
  <c r="D3" i="5"/>
  <c r="E3" i="5"/>
  <c r="F3" i="5"/>
  <c r="G3" i="5"/>
  <c r="H3" i="5"/>
  <c r="I3" i="5"/>
  <c r="J3" i="5"/>
  <c r="K3" i="5"/>
  <c r="L3" i="5"/>
  <c r="M3" i="5"/>
  <c r="N3" i="5"/>
  <c r="A4" i="5"/>
  <c r="O4" i="5"/>
  <c r="A5" i="5"/>
  <c r="O5" i="5"/>
  <c r="P5" i="5"/>
  <c r="A6" i="5"/>
  <c r="O7" i="4"/>
  <c r="O6" i="5"/>
  <c r="P7" i="4"/>
  <c r="P6" i="5"/>
  <c r="A7" i="5"/>
  <c r="O7" i="5"/>
  <c r="P7" i="5"/>
  <c r="N46" i="4"/>
  <c r="N56" i="4"/>
  <c r="N65" i="4"/>
  <c r="N71" i="4"/>
  <c r="N78" i="4"/>
  <c r="M46" i="4"/>
  <c r="M56" i="4"/>
  <c r="M65" i="4"/>
  <c r="M71" i="4"/>
  <c r="M78" i="4"/>
  <c r="L46" i="4"/>
  <c r="L56" i="4"/>
  <c r="L65" i="4"/>
  <c r="L71" i="4"/>
  <c r="L78" i="4"/>
  <c r="K46" i="4"/>
  <c r="K56" i="4"/>
  <c r="K65" i="4"/>
  <c r="K71" i="4"/>
  <c r="K78" i="4"/>
  <c r="J46" i="4"/>
  <c r="J56" i="4"/>
  <c r="J65" i="4"/>
  <c r="J71" i="4"/>
  <c r="J78" i="4"/>
  <c r="I46" i="4"/>
  <c r="I56" i="4"/>
  <c r="I65" i="4"/>
  <c r="I71" i="4"/>
  <c r="I78" i="4"/>
  <c r="H46" i="4"/>
  <c r="H56" i="4"/>
  <c r="H65" i="4"/>
  <c r="H71" i="4"/>
  <c r="H78" i="4"/>
  <c r="G46" i="4"/>
  <c r="G56" i="4"/>
  <c r="G65" i="4"/>
  <c r="G71" i="4"/>
  <c r="G78" i="4"/>
  <c r="F46" i="4"/>
  <c r="F56" i="4"/>
  <c r="F65" i="4"/>
  <c r="F71" i="4"/>
  <c r="F78" i="4"/>
  <c r="E46" i="4"/>
  <c r="E56" i="4"/>
  <c r="E65" i="4"/>
  <c r="E71" i="4"/>
  <c r="E78" i="4"/>
  <c r="D46" i="4"/>
  <c r="D65" i="4"/>
  <c r="D71" i="4"/>
  <c r="D78" i="4"/>
  <c r="C56" i="4"/>
  <c r="C65" i="4"/>
  <c r="C71" i="4"/>
  <c r="C78" i="4"/>
  <c r="O59" i="4"/>
  <c r="O60" i="4"/>
  <c r="O61" i="4"/>
  <c r="O62" i="4"/>
  <c r="O63" i="4"/>
  <c r="O64" i="4"/>
  <c r="O65" i="4"/>
  <c r="P65" i="4"/>
  <c r="O49" i="4"/>
  <c r="O50" i="4"/>
  <c r="O51" i="4"/>
  <c r="O52" i="4"/>
  <c r="O53" i="4"/>
  <c r="O54" i="4"/>
  <c r="O55" i="4"/>
  <c r="O56" i="4"/>
  <c r="P56" i="4"/>
  <c r="O44" i="4"/>
  <c r="O45" i="4"/>
  <c r="O46" i="4"/>
  <c r="P46" i="4"/>
  <c r="O68" i="4"/>
  <c r="O69" i="4"/>
  <c r="O70" i="4"/>
  <c r="O71" i="4"/>
  <c r="P71" i="4"/>
  <c r="O74" i="4"/>
  <c r="O75" i="4"/>
  <c r="O76" i="4"/>
  <c r="O77" i="4"/>
  <c r="O78" i="4"/>
  <c r="P78" i="4"/>
  <c r="P77" i="4"/>
  <c r="P76" i="4"/>
  <c r="P75" i="4"/>
  <c r="P74" i="4"/>
  <c r="P70" i="4"/>
  <c r="P69" i="4"/>
  <c r="P68" i="4"/>
  <c r="P64" i="4"/>
  <c r="P63" i="4"/>
  <c r="P62" i="4"/>
  <c r="P61" i="4"/>
  <c r="P60" i="4"/>
  <c r="P59" i="4"/>
  <c r="P55" i="4"/>
  <c r="P54" i="4"/>
  <c r="P53" i="4"/>
  <c r="P52" i="4"/>
  <c r="P51" i="4"/>
  <c r="P50" i="4"/>
  <c r="P49" i="4"/>
  <c r="P45" i="4"/>
  <c r="P44" i="4"/>
  <c r="O41" i="4"/>
  <c r="P41" i="4"/>
  <c r="O31" i="4"/>
  <c r="P31" i="4"/>
  <c r="O24" i="4"/>
  <c r="P24" i="4"/>
  <c r="O15" i="4"/>
  <c r="P15" i="4"/>
  <c r="A29" i="4"/>
  <c r="C3" i="4"/>
  <c r="D3" i="4"/>
  <c r="E3" i="4"/>
  <c r="F3" i="4"/>
  <c r="G3" i="4"/>
  <c r="H3" i="4"/>
  <c r="I3" i="4"/>
  <c r="J3" i="4"/>
  <c r="K3" i="4"/>
  <c r="L3" i="4"/>
  <c r="M3" i="4"/>
  <c r="N3" i="4"/>
  <c r="O3" i="4"/>
  <c r="E2" i="2"/>
  <c r="E3" i="3"/>
  <c r="F2" i="2"/>
  <c r="F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E16" i="3"/>
  <c r="F16" i="3"/>
  <c r="G2" i="2"/>
  <c r="H2" i="2"/>
  <c r="H3" i="2"/>
  <c r="H4" i="2"/>
  <c r="H5" i="2"/>
  <c r="H6" i="2"/>
  <c r="H7" i="2"/>
  <c r="H8" i="2"/>
  <c r="H9" i="2"/>
  <c r="H10" i="2"/>
  <c r="P11" i="1"/>
  <c r="H11" i="2"/>
  <c r="H12" i="2"/>
  <c r="H13" i="2"/>
  <c r="H14" i="2"/>
  <c r="C6" i="2"/>
  <c r="I15" i="1"/>
  <c r="C15" i="1"/>
  <c r="E15" i="1"/>
  <c r="F15" i="1"/>
  <c r="B15" i="1"/>
  <c r="D15" i="1"/>
</calcChain>
</file>

<file path=xl/sharedStrings.xml><?xml version="1.0" encoding="utf-8"?>
<sst xmlns="http://schemas.openxmlformats.org/spreadsheetml/2006/main" count="164" uniqueCount="130">
  <si>
    <t>Jan</t>
  </si>
  <si>
    <t>Feb</t>
  </si>
  <si>
    <t>March</t>
  </si>
  <si>
    <t>April</t>
  </si>
  <si>
    <t>June</t>
  </si>
  <si>
    <t>August</t>
  </si>
  <si>
    <t>Sept</t>
  </si>
  <si>
    <t>Oct</t>
  </si>
  <si>
    <t>Nov</t>
  </si>
  <si>
    <t>Dec</t>
  </si>
  <si>
    <t>Total</t>
  </si>
  <si>
    <t>Prior Year</t>
  </si>
  <si>
    <t>Installs</t>
  </si>
  <si>
    <t>Avg Sale</t>
  </si>
  <si>
    <t>Leads</t>
  </si>
  <si>
    <t>Closing %</t>
  </si>
  <si>
    <t>Next year projection</t>
  </si>
  <si>
    <t>Increase average sale by %</t>
  </si>
  <si>
    <t>Increase lead volume by %</t>
  </si>
  <si>
    <t>Increase closing % by %</t>
  </si>
  <si>
    <t>Performance Improvements</t>
  </si>
  <si>
    <t>Monthly modifications</t>
  </si>
  <si>
    <t>Lead Volume Additional</t>
  </si>
  <si>
    <t>Closing % Additional</t>
  </si>
  <si>
    <t>May</t>
  </si>
  <si>
    <t>July</t>
  </si>
  <si>
    <t>Sales Projection Workback Plan</t>
  </si>
  <si>
    <t>Leads per day per rep</t>
  </si>
  <si>
    <t>Selling days in month</t>
  </si>
  <si>
    <t>Average Sale</t>
  </si>
  <si>
    <t>Final Sales Projection</t>
  </si>
  <si>
    <t>Sales Capability</t>
  </si>
  <si>
    <t>Number of Comfort Advisors needed</t>
  </si>
  <si>
    <t>Installed Jobs</t>
  </si>
  <si>
    <t>Production Capability</t>
  </si>
  <si>
    <t>Days in Month</t>
  </si>
  <si>
    <t>Installed Sales Target</t>
  </si>
  <si>
    <t>Number of Crews Needed</t>
  </si>
  <si>
    <t>Minimum Installed Revenue per day</t>
  </si>
  <si>
    <t>Public Relations</t>
  </si>
  <si>
    <t>Press relaeases</t>
  </si>
  <si>
    <t xml:space="preserve">     Other</t>
  </si>
  <si>
    <t>Direct Mail</t>
  </si>
  <si>
    <t>Direct Mail - Letters</t>
  </si>
  <si>
    <t>Direct Mail - Postcards</t>
  </si>
  <si>
    <t xml:space="preserve">Free Standing Inserts (Fliers) </t>
  </si>
  <si>
    <t>Door Hangers</t>
  </si>
  <si>
    <t>Telemarketing</t>
  </si>
  <si>
    <t>Sponsorships</t>
  </si>
  <si>
    <t>Cause marketing</t>
  </si>
  <si>
    <t>Group presentations</t>
  </si>
  <si>
    <t>Community service</t>
  </si>
  <si>
    <t>Other</t>
  </si>
  <si>
    <t>Sub-Total</t>
  </si>
  <si>
    <t>Web- Based</t>
  </si>
  <si>
    <t>Web-Site</t>
  </si>
  <si>
    <t>Optimisation Web site</t>
  </si>
  <si>
    <t>Banner Advertising</t>
  </si>
  <si>
    <t>Pay per click</t>
  </si>
  <si>
    <t>Facebook</t>
  </si>
  <si>
    <t>Twitter</t>
  </si>
  <si>
    <t>Blogging</t>
  </si>
  <si>
    <t>Print ads</t>
  </si>
  <si>
    <t>Newspaper</t>
  </si>
  <si>
    <t>Magazines</t>
  </si>
  <si>
    <t>HOA newsletters</t>
  </si>
  <si>
    <t>Bullitens</t>
  </si>
  <si>
    <t>Yellow Pages</t>
  </si>
  <si>
    <t>Networking</t>
  </si>
  <si>
    <t>Chamber of Commerce</t>
  </si>
  <si>
    <t>Community service groups</t>
  </si>
  <si>
    <t>B.M.I. networks</t>
  </si>
  <si>
    <t>Open House</t>
  </si>
  <si>
    <t>Home Shows</t>
  </si>
  <si>
    <t>Fairs and festivals</t>
  </si>
  <si>
    <t xml:space="preserve">     Truck Identification</t>
  </si>
  <si>
    <t xml:space="preserve">     Merchandise</t>
  </si>
  <si>
    <t>Broadcast Media</t>
  </si>
  <si>
    <t xml:space="preserve"> Television</t>
  </si>
  <si>
    <t>Cable TV</t>
  </si>
  <si>
    <t>Radio</t>
  </si>
  <si>
    <t xml:space="preserve">     Brochures</t>
  </si>
  <si>
    <t xml:space="preserve">     Technician Fliers</t>
  </si>
  <si>
    <t xml:space="preserve">     Retail Sales Support</t>
  </si>
  <si>
    <t>Referrals</t>
  </si>
  <si>
    <t>Month</t>
  </si>
  <si>
    <t>Lead turn over %</t>
  </si>
  <si>
    <t>Leads from Service</t>
  </si>
  <si>
    <t xml:space="preserve">Service and Maintenance </t>
  </si>
  <si>
    <t>Total installs</t>
  </si>
  <si>
    <t>Cost per lead</t>
  </si>
  <si>
    <t>Total Cost</t>
  </si>
  <si>
    <t>Yard sign cost</t>
  </si>
  <si>
    <t>Direct mail cost each</t>
  </si>
  <si>
    <t>Number of mailers each</t>
  </si>
  <si>
    <t>Cost</t>
  </si>
  <si>
    <t>Frequency</t>
  </si>
  <si>
    <t>Reach</t>
  </si>
  <si>
    <t>Lead %</t>
  </si>
  <si>
    <t>Cost per  customer</t>
  </si>
  <si>
    <t>Total cost</t>
  </si>
  <si>
    <t>lead conversion</t>
  </si>
  <si>
    <t>Total leads</t>
  </si>
  <si>
    <t>Group Presentation</t>
  </si>
  <si>
    <t>Required Leads</t>
  </si>
  <si>
    <t>Number of people</t>
  </si>
  <si>
    <t>Lead conversion</t>
  </si>
  <si>
    <t>Cost per person</t>
  </si>
  <si>
    <t>Spiff per lead</t>
  </si>
  <si>
    <t>Internally generated leads</t>
  </si>
  <si>
    <t>Internal Lead cost</t>
  </si>
  <si>
    <t>Total service calls</t>
  </si>
  <si>
    <t>Radius Marketing</t>
  </si>
  <si>
    <t>Miscellaneous</t>
  </si>
  <si>
    <t>Equipment stickers</t>
  </si>
  <si>
    <t>Business cards</t>
  </si>
  <si>
    <t>Internal Lead Generation Worksheet</t>
  </si>
  <si>
    <t>Other Marketing</t>
  </si>
  <si>
    <t>Sales Collateral Materials</t>
  </si>
  <si>
    <t>External  lead needs</t>
  </si>
  <si>
    <t>Revenue</t>
  </si>
  <si>
    <t>Projected external leads</t>
  </si>
  <si>
    <t>Net lead needs</t>
  </si>
  <si>
    <t>Projected leads</t>
  </si>
  <si>
    <t>Projected Leads</t>
  </si>
  <si>
    <t>External Lead Cost</t>
  </si>
  <si>
    <t>Total Marketing dollars</t>
  </si>
  <si>
    <t>Total Lead  Over / under</t>
  </si>
  <si>
    <t>Sales Over / Under</t>
  </si>
  <si>
    <t>External Lead Generation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</si>
</sst>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&quot;$&quot;#,##0.00"/>
    <numFmt numFmtId="165" formatCode="&quot;$&quot;#,##0"/>
    <numFmt numFmtId="166" formatCode="0.00_);[Red]\(0.00\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sz val="14"/>
      <color theme="1"/>
      <name val="Calibri"/>
      <scheme val="minor"/>
    </font>
    <font>
      <sz val="14"/>
      <color theme="1"/>
      <name val="Cambria"/>
      <scheme val="major"/>
    </font>
    <font>
      <sz val="14"/>
      <name val="Cambria"/>
      <scheme val="major"/>
    </font>
    <font>
      <b/>
      <sz val="12"/>
      <name val="Arial"/>
      <family val="2"/>
    </font>
    <font>
      <sz val="11"/>
      <name val="Arial"/>
      <family val="2"/>
    </font>
    <font>
      <b/>
      <sz val="14"/>
      <name val="Cambria"/>
      <scheme val="major"/>
    </font>
    <font>
      <b/>
      <sz val="14"/>
      <color theme="1"/>
      <name val="Cambria"/>
      <scheme val="major"/>
    </font>
    <font>
      <b/>
      <sz val="14"/>
      <color indexed="206"/>
      <name val="Cambria"/>
    </font>
    <font>
      <b/>
      <sz val="18"/>
      <color theme="1"/>
      <name val="Cambria"/>
      <scheme val="major"/>
    </font>
    <font>
      <sz val="12"/>
      <name val="Arial"/>
    </font>
    <font>
      <b/>
      <sz val="11"/>
      <name val="Arial"/>
    </font>
    <font>
      <b/>
      <sz val="14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30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/>
    </xf>
    <xf numFmtId="9" fontId="0" fillId="3" borderId="0" xfId="0" applyNumberFormat="1" applyFill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9" fontId="0" fillId="2" borderId="2" xfId="0" applyNumberFormat="1" applyFill="1" applyBorder="1" applyAlignment="1" applyProtection="1">
      <alignment horizontal="center" vertical="center"/>
      <protection locked="0"/>
    </xf>
    <xf numFmtId="9" fontId="0" fillId="2" borderId="3" xfId="0" applyNumberFormat="1" applyFill="1" applyBorder="1" applyAlignment="1" applyProtection="1">
      <alignment horizontal="center" vertical="center"/>
      <protection locked="0"/>
    </xf>
    <xf numFmtId="9" fontId="0" fillId="3" borderId="0" xfId="0" applyNumberFormat="1" applyFill="1" applyAlignment="1">
      <alignment horizontal="right"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/>
    <xf numFmtId="0" fontId="6" fillId="0" borderId="0" xfId="0" applyFont="1"/>
    <xf numFmtId="0" fontId="6" fillId="3" borderId="0" xfId="0" applyFont="1" applyFill="1" applyAlignment="1">
      <alignment horizontal="right" vertical="center"/>
    </xf>
    <xf numFmtId="2" fontId="0" fillId="3" borderId="0" xfId="0" applyNumberFormat="1" applyFill="1" applyAlignment="1">
      <alignment horizontal="center" vertical="center"/>
    </xf>
    <xf numFmtId="9" fontId="6" fillId="3" borderId="0" xfId="0" applyNumberFormat="1" applyFont="1" applyFill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165" fontId="6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0" fillId="3" borderId="0" xfId="0" applyFont="1" applyFill="1" applyAlignment="1">
      <alignment horizontal="right" vertical="center"/>
    </xf>
    <xf numFmtId="0" fontId="0" fillId="3" borderId="0" xfId="0" applyFont="1" applyFill="1" applyAlignment="1">
      <alignment horizontal="center"/>
    </xf>
    <xf numFmtId="0" fontId="8" fillId="4" borderId="7" xfId="0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right" vertical="center" wrapText="1"/>
    </xf>
    <xf numFmtId="0" fontId="8" fillId="4" borderId="8" xfId="0" applyFont="1" applyFill="1" applyBorder="1" applyAlignment="1">
      <alignment horizontal="right" vertical="center"/>
    </xf>
    <xf numFmtId="164" fontId="7" fillId="3" borderId="0" xfId="0" applyNumberFormat="1" applyFont="1" applyFill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center"/>
    </xf>
    <xf numFmtId="1" fontId="7" fillId="4" borderId="1" xfId="0" applyNumberFormat="1" applyFont="1" applyFill="1" applyBorder="1" applyAlignment="1">
      <alignment horizontal="right" vertical="center"/>
    </xf>
    <xf numFmtId="0" fontId="7" fillId="4" borderId="5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164" fontId="6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9" fontId="6" fillId="4" borderId="1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right" vertical="center"/>
    </xf>
    <xf numFmtId="0" fontId="6" fillId="4" borderId="10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 wrapText="1"/>
    </xf>
    <xf numFmtId="164" fontId="6" fillId="4" borderId="2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65" fontId="6" fillId="4" borderId="4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9" fontId="6" fillId="4" borderId="6" xfId="0" applyNumberFormat="1" applyFont="1" applyFill="1" applyBorder="1" applyAlignment="1">
      <alignment horizontal="center" vertical="center"/>
    </xf>
    <xf numFmtId="165" fontId="6" fillId="4" borderId="12" xfId="0" applyNumberFormat="1" applyFont="1" applyFill="1" applyBorder="1" applyAlignment="1">
      <alignment horizontal="center" vertical="center"/>
    </xf>
    <xf numFmtId="1" fontId="6" fillId="4" borderId="12" xfId="0" applyNumberFormat="1" applyFont="1" applyFill="1" applyBorder="1" applyAlignment="1">
      <alignment horizontal="center" vertical="center"/>
    </xf>
    <xf numFmtId="9" fontId="6" fillId="4" borderId="11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0" fontId="9" fillId="3" borderId="0" xfId="0" applyFont="1" applyFill="1" applyBorder="1" applyAlignment="1">
      <alignment horizontal="right" wrapText="1"/>
    </xf>
    <xf numFmtId="0" fontId="10" fillId="3" borderId="0" xfId="0" applyFont="1" applyFill="1" applyBorder="1" applyAlignment="1">
      <alignment horizontal="right" wrapText="1" indent="1"/>
    </xf>
    <xf numFmtId="0" fontId="9" fillId="3" borderId="0" xfId="0" applyFont="1" applyFill="1" applyBorder="1" applyAlignment="1" applyProtection="1">
      <alignment horizontal="right"/>
    </xf>
    <xf numFmtId="164" fontId="0" fillId="3" borderId="0" xfId="0" applyNumberFormat="1" applyFill="1" applyBorder="1"/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horizontal="right" vertical="center" wrapText="1"/>
    </xf>
    <xf numFmtId="0" fontId="11" fillId="3" borderId="0" xfId="0" applyFont="1" applyFill="1" applyBorder="1" applyAlignment="1" applyProtection="1">
      <alignment horizontal="right" vertical="center"/>
    </xf>
    <xf numFmtId="0" fontId="11" fillId="3" borderId="0" xfId="0" applyFont="1" applyFill="1" applyBorder="1" applyAlignment="1" applyProtection="1">
      <alignment horizontal="right" vertical="center" wrapText="1"/>
    </xf>
    <xf numFmtId="0" fontId="12" fillId="3" borderId="0" xfId="0" applyFont="1" applyFill="1" applyAlignment="1">
      <alignment horizontal="right" vertical="center" wrapText="1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2" fontId="7" fillId="3" borderId="0" xfId="0" applyNumberFormat="1" applyFont="1" applyFill="1" applyAlignment="1">
      <alignment horizontal="center" vertical="center"/>
    </xf>
    <xf numFmtId="2" fontId="7" fillId="3" borderId="0" xfId="0" applyNumberFormat="1" applyFont="1" applyFill="1" applyAlignment="1">
      <alignment horizontal="right" vertical="center"/>
    </xf>
    <xf numFmtId="164" fontId="7" fillId="3" borderId="0" xfId="0" applyNumberFormat="1" applyFont="1" applyFill="1" applyAlignment="1">
      <alignment horizontal="left" vertical="center"/>
    </xf>
    <xf numFmtId="2" fontId="7" fillId="3" borderId="0" xfId="0" applyNumberFormat="1" applyFont="1" applyFill="1" applyAlignment="1">
      <alignment horizontal="left" vertical="center"/>
    </xf>
    <xf numFmtId="2" fontId="7" fillId="3" borderId="0" xfId="0" applyNumberFormat="1" applyFont="1" applyFill="1" applyBorder="1" applyAlignment="1">
      <alignment horizontal="left" vertical="center"/>
    </xf>
    <xf numFmtId="2" fontId="8" fillId="3" borderId="0" xfId="0" applyNumberFormat="1" applyFont="1" applyFill="1" applyBorder="1" applyAlignment="1">
      <alignment horizontal="center" vertical="center" wrapText="1"/>
    </xf>
    <xf numFmtId="164" fontId="7" fillId="3" borderId="0" xfId="0" applyNumberFormat="1" applyFont="1" applyFill="1" applyBorder="1" applyAlignment="1">
      <alignment horizontal="right" vertical="center"/>
    </xf>
    <xf numFmtId="164" fontId="7" fillId="3" borderId="0" xfId="0" applyNumberFormat="1" applyFont="1" applyFill="1" applyBorder="1" applyAlignment="1">
      <alignment horizontal="left" vertical="center"/>
    </xf>
    <xf numFmtId="9" fontId="7" fillId="3" borderId="0" xfId="1" applyFont="1" applyFill="1" applyAlignment="1">
      <alignment horizontal="left" vertical="center"/>
    </xf>
    <xf numFmtId="10" fontId="7" fillId="3" borderId="0" xfId="1" applyNumberFormat="1" applyFont="1" applyFill="1" applyBorder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righ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0" xfId="0" applyFont="1"/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2" fontId="7" fillId="4" borderId="1" xfId="0" applyNumberFormat="1" applyFont="1" applyFill="1" applyBorder="1" applyAlignment="1">
      <alignment horizontal="left" vertical="center"/>
    </xf>
    <xf numFmtId="164" fontId="7" fillId="4" borderId="1" xfId="0" applyNumberFormat="1" applyFont="1" applyFill="1" applyBorder="1" applyAlignment="1">
      <alignment horizontal="left" vertical="center"/>
    </xf>
    <xf numFmtId="164" fontId="13" fillId="3" borderId="0" xfId="0" applyNumberFormat="1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vertical="center"/>
    </xf>
    <xf numFmtId="2" fontId="7" fillId="3" borderId="0" xfId="0" applyNumberFormat="1" applyFont="1" applyFill="1" applyAlignment="1">
      <alignment horizontal="right" vertical="center" wrapText="1"/>
    </xf>
    <xf numFmtId="0" fontId="14" fillId="3" borderId="0" xfId="0" applyFont="1" applyFill="1" applyAlignment="1">
      <alignment horizontal="left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right"/>
      <protection locked="0"/>
    </xf>
    <xf numFmtId="164" fontId="7" fillId="5" borderId="1" xfId="0" applyNumberFormat="1" applyFont="1" applyFill="1" applyBorder="1" applyAlignment="1" applyProtection="1">
      <alignment horizontal="right"/>
      <protection locked="0"/>
    </xf>
    <xf numFmtId="2" fontId="7" fillId="5" borderId="1" xfId="0" applyNumberFormat="1" applyFont="1" applyFill="1" applyBorder="1" applyAlignment="1" applyProtection="1">
      <alignment horizontal="right"/>
      <protection locked="0"/>
    </xf>
    <xf numFmtId="10" fontId="7" fillId="3" borderId="0" xfId="0" applyNumberFormat="1" applyFont="1" applyFill="1" applyAlignment="1">
      <alignment horizontal="left" vertical="center"/>
    </xf>
    <xf numFmtId="0" fontId="8" fillId="3" borderId="0" xfId="0" applyFont="1" applyFill="1" applyBorder="1" applyAlignment="1" applyProtection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 indent="1"/>
    </xf>
    <xf numFmtId="0" fontId="17" fillId="3" borderId="0" xfId="0" applyFont="1" applyFill="1" applyBorder="1" applyAlignment="1" applyProtection="1">
      <alignment horizontal="right" vertical="center"/>
    </xf>
    <xf numFmtId="0" fontId="18" fillId="3" borderId="0" xfId="0" applyFont="1" applyFill="1" applyBorder="1" applyAlignment="1">
      <alignment horizontal="right" vertical="center" wrapText="1" indent="1"/>
    </xf>
    <xf numFmtId="0" fontId="17" fillId="3" borderId="0" xfId="0" applyFont="1" applyFill="1" applyBorder="1" applyAlignment="1" applyProtection="1">
      <alignment horizontal="right" vertical="center" wrapText="1"/>
    </xf>
    <xf numFmtId="0" fontId="18" fillId="3" borderId="0" xfId="0" applyFont="1" applyFill="1" applyBorder="1" applyAlignment="1">
      <alignment horizontal="right" vertical="center" wrapText="1"/>
    </xf>
    <xf numFmtId="164" fontId="7" fillId="3" borderId="8" xfId="0" applyNumberFormat="1" applyFont="1" applyFill="1" applyBorder="1" applyAlignment="1">
      <alignment horizontal="left" vertical="center"/>
    </xf>
    <xf numFmtId="10" fontId="7" fillId="3" borderId="12" xfId="0" applyNumberFormat="1" applyFont="1" applyFill="1" applyBorder="1" applyAlignment="1">
      <alignment horizontal="left" vertical="center"/>
    </xf>
    <xf numFmtId="10" fontId="7" fillId="3" borderId="12" xfId="1" applyNumberFormat="1" applyFont="1" applyFill="1" applyBorder="1" applyAlignment="1">
      <alignment horizontal="left" vertical="center"/>
    </xf>
    <xf numFmtId="9" fontId="7" fillId="3" borderId="12" xfId="1" applyFont="1" applyFill="1" applyBorder="1" applyAlignment="1">
      <alignment horizontal="left" vertical="center"/>
    </xf>
    <xf numFmtId="2" fontId="8" fillId="3" borderId="0" xfId="0" applyNumberFormat="1" applyFont="1" applyFill="1" applyBorder="1" applyAlignment="1">
      <alignment horizontal="right" vertical="center" wrapText="1"/>
    </xf>
    <xf numFmtId="2" fontId="7" fillId="3" borderId="0" xfId="0" applyNumberFormat="1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wrapText="1"/>
    </xf>
    <xf numFmtId="0" fontId="16" fillId="3" borderId="0" xfId="0" applyFont="1" applyFill="1" applyBorder="1" applyAlignment="1">
      <alignment horizontal="right" wrapText="1" indent="1"/>
    </xf>
    <xf numFmtId="164" fontId="12" fillId="3" borderId="0" xfId="0" applyNumberFormat="1" applyFont="1" applyFill="1" applyBorder="1" applyAlignment="1">
      <alignment horizontal="right" vertical="center" wrapText="1"/>
    </xf>
    <xf numFmtId="2" fontId="12" fillId="3" borderId="0" xfId="0" applyNumberFormat="1" applyFont="1" applyFill="1" applyBorder="1" applyAlignment="1">
      <alignment horizontal="right" vertical="center" wrapText="1"/>
    </xf>
    <xf numFmtId="2" fontId="12" fillId="3" borderId="12" xfId="0" applyNumberFormat="1" applyFont="1" applyFill="1" applyBorder="1" applyAlignment="1">
      <alignment horizontal="right" vertical="center" wrapText="1"/>
    </xf>
    <xf numFmtId="2" fontId="7" fillId="3" borderId="12" xfId="0" applyNumberFormat="1" applyFont="1" applyFill="1" applyBorder="1" applyAlignment="1">
      <alignment horizontal="right" vertical="center"/>
    </xf>
    <xf numFmtId="2" fontId="7" fillId="3" borderId="12" xfId="0" applyNumberFormat="1" applyFont="1" applyFill="1" applyBorder="1" applyAlignment="1">
      <alignment horizontal="left" vertical="center"/>
    </xf>
    <xf numFmtId="10" fontId="12" fillId="3" borderId="0" xfId="1" applyNumberFormat="1" applyFont="1" applyFill="1" applyBorder="1" applyAlignment="1">
      <alignment horizontal="left" vertical="center"/>
    </xf>
    <xf numFmtId="10" fontId="0" fillId="3" borderId="0" xfId="1" applyNumberFormat="1" applyFont="1" applyFill="1" applyBorder="1"/>
    <xf numFmtId="164" fontId="0" fillId="4" borderId="1" xfId="0" applyNumberFormat="1" applyFill="1" applyBorder="1" applyAlignment="1">
      <alignment horizontal="left" vertical="center"/>
    </xf>
    <xf numFmtId="0" fontId="8" fillId="4" borderId="1" xfId="0" applyFont="1" applyFill="1" applyBorder="1" applyAlignment="1">
      <alignment horizontal="right" vertical="center" wrapText="1" indent="1"/>
    </xf>
    <xf numFmtId="0" fontId="11" fillId="4" borderId="1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horizontal="right" vertical="center" wrapText="1" indent="1"/>
    </xf>
    <xf numFmtId="2" fontId="8" fillId="4" borderId="1" xfId="0" applyNumberFormat="1" applyFont="1" applyFill="1" applyBorder="1" applyAlignment="1">
      <alignment horizontal="right" vertical="center" wrapText="1" indent="1"/>
    </xf>
    <xf numFmtId="2" fontId="10" fillId="3" borderId="0" xfId="0" applyNumberFormat="1" applyFont="1" applyFill="1" applyBorder="1" applyAlignment="1">
      <alignment horizontal="right" wrapText="1" indent="1"/>
    </xf>
    <xf numFmtId="2" fontId="0" fillId="3" borderId="0" xfId="0" applyNumberFormat="1" applyFill="1" applyBorder="1"/>
    <xf numFmtId="2" fontId="0" fillId="3" borderId="0" xfId="1" applyNumberFormat="1" applyFont="1" applyFill="1" applyBorder="1"/>
    <xf numFmtId="2" fontId="8" fillId="4" borderId="1" xfId="0" applyNumberFormat="1" applyFont="1" applyFill="1" applyBorder="1" applyAlignment="1">
      <alignment horizontal="right" vertical="center" wrapText="1"/>
    </xf>
    <xf numFmtId="2" fontId="15" fillId="3" borderId="0" xfId="0" applyNumberFormat="1" applyFont="1" applyFill="1" applyBorder="1" applyAlignment="1">
      <alignment horizontal="right" wrapText="1"/>
    </xf>
    <xf numFmtId="166" fontId="7" fillId="4" borderId="1" xfId="0" applyNumberFormat="1" applyFont="1" applyFill="1" applyBorder="1" applyAlignment="1">
      <alignment horizontal="left" vertical="center"/>
    </xf>
    <xf numFmtId="40" fontId="7" fillId="3" borderId="0" xfId="0" applyNumberFormat="1" applyFont="1" applyFill="1" applyBorder="1" applyAlignment="1">
      <alignment horizontal="left" vertical="center"/>
    </xf>
    <xf numFmtId="8" fontId="7" fillId="3" borderId="0" xfId="0" applyNumberFormat="1" applyFont="1" applyFill="1" applyBorder="1" applyAlignment="1">
      <alignment horizontal="left" vertical="center"/>
    </xf>
    <xf numFmtId="10" fontId="0" fillId="3" borderId="0" xfId="0" applyNumberFormat="1" applyFill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 applyProtection="1">
      <alignment horizontal="left" vertical="center"/>
      <protection locked="0"/>
    </xf>
    <xf numFmtId="9" fontId="7" fillId="5" borderId="1" xfId="1" applyFont="1" applyFill="1" applyBorder="1" applyAlignment="1" applyProtection="1">
      <alignment horizontal="left" vertical="center"/>
      <protection locked="0"/>
    </xf>
    <xf numFmtId="164" fontId="7" fillId="5" borderId="1" xfId="0" applyNumberFormat="1" applyFont="1" applyFill="1" applyBorder="1" applyAlignment="1" applyProtection="1">
      <alignment horizontal="left" vertical="center"/>
      <protection locked="0"/>
    </xf>
    <xf numFmtId="10" fontId="7" fillId="5" borderId="1" xfId="1" applyNumberFormat="1" applyFont="1" applyFill="1" applyBorder="1" applyAlignment="1" applyProtection="1">
      <alignment horizontal="left" vertical="center"/>
      <protection locked="0"/>
    </xf>
    <xf numFmtId="10" fontId="7" fillId="5" borderId="1" xfId="0" applyNumberFormat="1" applyFont="1" applyFill="1" applyBorder="1" applyAlignment="1" applyProtection="1">
      <alignment horizontal="left" vertical="center"/>
      <protection locked="0"/>
    </xf>
    <xf numFmtId="0" fontId="7" fillId="5" borderId="1" xfId="0" applyFont="1" applyFill="1" applyBorder="1" applyAlignment="1" applyProtection="1">
      <alignment horizontal="left" vertical="center"/>
      <protection locked="0"/>
    </xf>
    <xf numFmtId="164" fontId="0" fillId="5" borderId="1" xfId="0" applyNumberFormat="1" applyFill="1" applyBorder="1" applyAlignment="1" applyProtection="1">
      <alignment horizontal="left" vertical="center"/>
      <protection locked="0"/>
    </xf>
    <xf numFmtId="2" fontId="0" fillId="5" borderId="1" xfId="0" applyNumberFormat="1" applyFill="1" applyBorder="1" applyAlignment="1" applyProtection="1">
      <alignment horizontal="left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</xf>
    <xf numFmtId="9" fontId="0" fillId="4" borderId="1" xfId="0" applyNumberFormat="1" applyFill="1" applyBorder="1" applyAlignment="1" applyProtection="1">
      <alignment horizontal="center" vertical="center"/>
    </xf>
  </cellXfs>
  <cellStyles count="23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56"/>
  <sheetViews>
    <sheetView tabSelected="1" zoomScale="125" zoomScaleNormal="125" zoomScalePageLayoutView="125" workbookViewId="0">
      <selection activeCell="B3" sqref="B3"/>
    </sheetView>
  </sheetViews>
  <sheetFormatPr baseColWidth="10" defaultRowHeight="15" x14ac:dyDescent="0"/>
  <cols>
    <col min="1" max="1" width="10.6640625" style="1" customWidth="1"/>
    <col min="2" max="2" width="14.33203125" style="1" customWidth="1"/>
    <col min="3" max="3" width="7" style="1" bestFit="1" customWidth="1"/>
    <col min="4" max="4" width="16.6640625" style="1" customWidth="1"/>
    <col min="5" max="5" width="5.83203125" style="1" bestFit="1" customWidth="1"/>
    <col min="6" max="6" width="9" style="1" bestFit="1" customWidth="1"/>
    <col min="7" max="7" width="14.33203125" style="1" customWidth="1"/>
    <col min="8" max="8" width="5.6640625" style="1" customWidth="1"/>
    <col min="9" max="9" width="14.33203125" style="1" customWidth="1"/>
    <col min="10" max="10" width="12.33203125" style="1" bestFit="1" customWidth="1"/>
    <col min="11" max="11" width="15.6640625" style="1" customWidth="1"/>
    <col min="12" max="13" width="14.33203125" style="1" hidden="1" customWidth="1"/>
    <col min="14" max="14" width="14.33203125" style="1" customWidth="1"/>
    <col min="15" max="15" width="5.83203125" style="1" bestFit="1" customWidth="1"/>
    <col min="16" max="16" width="9" style="1" bestFit="1" customWidth="1"/>
    <col min="17" max="22" width="14.33203125" style="1" customWidth="1"/>
    <col min="23" max="46" width="14.33203125" customWidth="1"/>
  </cols>
  <sheetData>
    <row r="1" spans="1:168" s="3" customFormat="1" ht="30" customHeight="1">
      <c r="A1" s="2"/>
      <c r="B1" s="11" t="s">
        <v>26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168" s="3" customFormat="1" ht="33" customHeight="1">
      <c r="A2" s="2"/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4" t="s">
        <v>20</v>
      </c>
      <c r="H2" s="2"/>
      <c r="I2" s="4" t="s">
        <v>16</v>
      </c>
      <c r="J2" s="4" t="s">
        <v>21</v>
      </c>
      <c r="K2" s="4" t="s">
        <v>30</v>
      </c>
      <c r="L2" s="4" t="s">
        <v>22</v>
      </c>
      <c r="M2" s="4" t="s">
        <v>23</v>
      </c>
      <c r="N2" s="2" t="s">
        <v>29</v>
      </c>
      <c r="O2" s="2" t="s">
        <v>14</v>
      </c>
      <c r="P2" s="2" t="s">
        <v>15</v>
      </c>
      <c r="Q2" s="2"/>
      <c r="R2" s="2"/>
      <c r="S2" s="2"/>
      <c r="T2" s="2"/>
      <c r="U2" s="2"/>
      <c r="V2" s="2"/>
    </row>
    <row r="3" spans="1:168" ht="36" customHeight="1">
      <c r="A3" s="2" t="s">
        <v>0</v>
      </c>
      <c r="B3" s="12">
        <v>0</v>
      </c>
      <c r="C3" s="13">
        <v>0</v>
      </c>
      <c r="D3" s="152" t="e">
        <f t="shared" ref="D3:D14" si="0">B3/C3</f>
        <v>#DIV/0!</v>
      </c>
      <c r="E3" s="13">
        <v>0</v>
      </c>
      <c r="F3" s="153" t="e">
        <f>C3/E3</f>
        <v>#DIV/0!</v>
      </c>
      <c r="G3" s="16" t="s">
        <v>17</v>
      </c>
      <c r="H3" s="14">
        <v>0</v>
      </c>
      <c r="I3" s="7" t="e">
        <f t="shared" ref="I3:I14" si="1">B3/((100%-(averagesale)))+L3+M3</f>
        <v>#DIV/0!</v>
      </c>
      <c r="J3" s="15">
        <v>0</v>
      </c>
      <c r="K3" s="7" t="e">
        <f>I3/(100%-J3)</f>
        <v>#DIV/0!</v>
      </c>
      <c r="L3" s="5" t="e">
        <f t="shared" ref="L3:L14" si="2">(E3+leadvolume)+D3</f>
        <v>#DIV/0!</v>
      </c>
      <c r="M3" s="5" t="e">
        <f t="shared" ref="M3:M14" si="3">((F3*closingpercentage)*E3)*D3</f>
        <v>#DIV/0!</v>
      </c>
      <c r="N3" s="7" t="e">
        <f t="shared" ref="N3:N14" si="4">D3/(100%-averagesale)</f>
        <v>#DIV/0!</v>
      </c>
      <c r="O3" s="23">
        <f t="shared" ref="O3:O14" si="5">E3/(100%-leadvolume)</f>
        <v>0</v>
      </c>
      <c r="P3" s="9" t="e">
        <f t="shared" ref="P3:P14" si="6">F3+closingpercentage</f>
        <v>#DIV/0!</v>
      </c>
      <c r="Q3" s="2"/>
      <c r="R3" s="2"/>
      <c r="S3" s="2"/>
      <c r="T3" s="2"/>
      <c r="U3" s="2"/>
      <c r="V3" s="2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</row>
    <row r="4" spans="1:168" ht="36" customHeight="1">
      <c r="A4" s="2" t="s">
        <v>1</v>
      </c>
      <c r="B4" s="12">
        <v>0</v>
      </c>
      <c r="C4" s="13">
        <v>0</v>
      </c>
      <c r="D4" s="152" t="e">
        <f t="shared" si="0"/>
        <v>#DIV/0!</v>
      </c>
      <c r="E4" s="13">
        <v>0</v>
      </c>
      <c r="F4" s="153" t="e">
        <f t="shared" ref="F4:F14" si="7">C4/E4</f>
        <v>#DIV/0!</v>
      </c>
      <c r="G4" s="16" t="s">
        <v>18</v>
      </c>
      <c r="H4" s="14">
        <v>0</v>
      </c>
      <c r="I4" s="7" t="e">
        <f t="shared" si="1"/>
        <v>#DIV/0!</v>
      </c>
      <c r="J4" s="15">
        <v>0</v>
      </c>
      <c r="K4" s="7" t="e">
        <f t="shared" ref="K4:K14" si="8">I4/(100%-J4)</f>
        <v>#DIV/0!</v>
      </c>
      <c r="L4" s="5" t="e">
        <f t="shared" si="2"/>
        <v>#DIV/0!</v>
      </c>
      <c r="M4" s="5" t="e">
        <f t="shared" si="3"/>
        <v>#DIV/0!</v>
      </c>
      <c r="N4" s="7" t="e">
        <f t="shared" si="4"/>
        <v>#DIV/0!</v>
      </c>
      <c r="O4" s="23">
        <f t="shared" si="5"/>
        <v>0</v>
      </c>
      <c r="P4" s="9" t="e">
        <f t="shared" si="6"/>
        <v>#DIV/0!</v>
      </c>
      <c r="Q4" s="2"/>
      <c r="R4" s="2"/>
      <c r="S4" s="2"/>
      <c r="T4" s="2"/>
      <c r="U4" s="2"/>
      <c r="V4" s="2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</row>
    <row r="5" spans="1:168" ht="36" customHeight="1">
      <c r="A5" s="2" t="s">
        <v>2</v>
      </c>
      <c r="B5" s="12">
        <v>0</v>
      </c>
      <c r="C5" s="13">
        <v>0</v>
      </c>
      <c r="D5" s="152" t="e">
        <f t="shared" si="0"/>
        <v>#DIV/0!</v>
      </c>
      <c r="E5" s="13">
        <v>0</v>
      </c>
      <c r="F5" s="153" t="e">
        <f t="shared" si="7"/>
        <v>#DIV/0!</v>
      </c>
      <c r="G5" s="16" t="s">
        <v>19</v>
      </c>
      <c r="H5" s="14">
        <v>0</v>
      </c>
      <c r="I5" s="7" t="e">
        <f t="shared" si="1"/>
        <v>#DIV/0!</v>
      </c>
      <c r="J5" s="15">
        <v>0</v>
      </c>
      <c r="K5" s="7" t="e">
        <f t="shared" si="8"/>
        <v>#DIV/0!</v>
      </c>
      <c r="L5" s="5" t="e">
        <f t="shared" si="2"/>
        <v>#DIV/0!</v>
      </c>
      <c r="M5" s="5" t="e">
        <f t="shared" si="3"/>
        <v>#DIV/0!</v>
      </c>
      <c r="N5" s="7" t="e">
        <f t="shared" si="4"/>
        <v>#DIV/0!</v>
      </c>
      <c r="O5" s="23">
        <f t="shared" si="5"/>
        <v>0</v>
      </c>
      <c r="P5" s="9" t="e">
        <f t="shared" si="6"/>
        <v>#DIV/0!</v>
      </c>
      <c r="Q5" s="2"/>
      <c r="R5" s="2"/>
      <c r="S5" s="2"/>
      <c r="T5" s="2"/>
      <c r="U5" s="2"/>
      <c r="V5" s="2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</row>
    <row r="6" spans="1:168" ht="36" customHeight="1">
      <c r="A6" s="2" t="s">
        <v>3</v>
      </c>
      <c r="B6" s="12">
        <v>0</v>
      </c>
      <c r="C6" s="13">
        <v>0</v>
      </c>
      <c r="D6" s="152" t="e">
        <f t="shared" si="0"/>
        <v>#DIV/0!</v>
      </c>
      <c r="E6" s="13">
        <v>0</v>
      </c>
      <c r="F6" s="153" t="e">
        <f t="shared" si="7"/>
        <v>#DIV/0!</v>
      </c>
      <c r="G6" s="6"/>
      <c r="H6" s="6"/>
      <c r="I6" s="7" t="e">
        <f t="shared" si="1"/>
        <v>#DIV/0!</v>
      </c>
      <c r="J6" s="15">
        <v>0</v>
      </c>
      <c r="K6" s="7" t="e">
        <f t="shared" si="8"/>
        <v>#DIV/0!</v>
      </c>
      <c r="L6" s="5" t="e">
        <f t="shared" si="2"/>
        <v>#DIV/0!</v>
      </c>
      <c r="M6" s="5" t="e">
        <f t="shared" si="3"/>
        <v>#DIV/0!</v>
      </c>
      <c r="N6" s="7" t="e">
        <f t="shared" si="4"/>
        <v>#DIV/0!</v>
      </c>
      <c r="O6" s="23">
        <f t="shared" si="5"/>
        <v>0</v>
      </c>
      <c r="P6" s="9" t="e">
        <f t="shared" si="6"/>
        <v>#DIV/0!</v>
      </c>
      <c r="Q6" s="2"/>
      <c r="R6" s="2"/>
      <c r="S6" s="2"/>
      <c r="T6" s="2"/>
      <c r="U6" s="2"/>
      <c r="V6" s="2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</row>
    <row r="7" spans="1:168" ht="36" customHeight="1">
      <c r="A7" s="2" t="s">
        <v>24</v>
      </c>
      <c r="B7" s="12">
        <v>0</v>
      </c>
      <c r="C7" s="13">
        <v>0</v>
      </c>
      <c r="D7" s="152" t="e">
        <f t="shared" si="0"/>
        <v>#DIV/0!</v>
      </c>
      <c r="E7" s="13">
        <v>0</v>
      </c>
      <c r="F7" s="153" t="e">
        <f t="shared" si="7"/>
        <v>#DIV/0!</v>
      </c>
      <c r="G7" s="6"/>
      <c r="H7" s="6"/>
      <c r="I7" s="7" t="e">
        <f t="shared" si="1"/>
        <v>#DIV/0!</v>
      </c>
      <c r="J7" s="15">
        <v>0</v>
      </c>
      <c r="K7" s="7" t="e">
        <f t="shared" si="8"/>
        <v>#DIV/0!</v>
      </c>
      <c r="L7" s="5" t="e">
        <f t="shared" si="2"/>
        <v>#DIV/0!</v>
      </c>
      <c r="M7" s="5" t="e">
        <f t="shared" si="3"/>
        <v>#DIV/0!</v>
      </c>
      <c r="N7" s="7" t="e">
        <f t="shared" si="4"/>
        <v>#DIV/0!</v>
      </c>
      <c r="O7" s="23">
        <f t="shared" si="5"/>
        <v>0</v>
      </c>
      <c r="P7" s="9" t="e">
        <f t="shared" si="6"/>
        <v>#DIV/0!</v>
      </c>
      <c r="Q7" s="2"/>
      <c r="R7" s="2"/>
      <c r="S7" s="2"/>
      <c r="T7" s="2"/>
      <c r="U7" s="2"/>
      <c r="V7" s="2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</row>
    <row r="8" spans="1:168" ht="36" customHeight="1">
      <c r="A8" s="2" t="s">
        <v>4</v>
      </c>
      <c r="B8" s="12">
        <v>0</v>
      </c>
      <c r="C8" s="13">
        <v>0</v>
      </c>
      <c r="D8" s="152" t="e">
        <f t="shared" si="0"/>
        <v>#DIV/0!</v>
      </c>
      <c r="E8" s="13">
        <v>0</v>
      </c>
      <c r="F8" s="153" t="e">
        <f t="shared" si="7"/>
        <v>#DIV/0!</v>
      </c>
      <c r="G8" s="6"/>
      <c r="H8" s="6"/>
      <c r="I8" s="7" t="e">
        <f t="shared" si="1"/>
        <v>#DIV/0!</v>
      </c>
      <c r="J8" s="15">
        <v>0</v>
      </c>
      <c r="K8" s="7" t="e">
        <f t="shared" si="8"/>
        <v>#DIV/0!</v>
      </c>
      <c r="L8" s="5" t="e">
        <f t="shared" si="2"/>
        <v>#DIV/0!</v>
      </c>
      <c r="M8" s="5" t="e">
        <f t="shared" si="3"/>
        <v>#DIV/0!</v>
      </c>
      <c r="N8" s="7" t="e">
        <f t="shared" si="4"/>
        <v>#DIV/0!</v>
      </c>
      <c r="O8" s="23">
        <f t="shared" si="5"/>
        <v>0</v>
      </c>
      <c r="P8" s="9" t="e">
        <f t="shared" si="6"/>
        <v>#DIV/0!</v>
      </c>
      <c r="Q8" s="2"/>
      <c r="R8" s="2"/>
      <c r="S8" s="2"/>
      <c r="T8" s="2"/>
      <c r="U8" s="2"/>
      <c r="V8" s="2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</row>
    <row r="9" spans="1:168" ht="36" customHeight="1">
      <c r="A9" s="2" t="s">
        <v>25</v>
      </c>
      <c r="B9" s="12">
        <v>0</v>
      </c>
      <c r="C9" s="13">
        <v>0</v>
      </c>
      <c r="D9" s="152" t="e">
        <f t="shared" si="0"/>
        <v>#DIV/0!</v>
      </c>
      <c r="E9" s="13">
        <v>0</v>
      </c>
      <c r="F9" s="153" t="e">
        <f t="shared" si="7"/>
        <v>#DIV/0!</v>
      </c>
      <c r="G9" s="6"/>
      <c r="H9" s="6"/>
      <c r="I9" s="7" t="e">
        <f t="shared" si="1"/>
        <v>#DIV/0!</v>
      </c>
      <c r="J9" s="15">
        <v>0</v>
      </c>
      <c r="K9" s="7" t="e">
        <f t="shared" si="8"/>
        <v>#DIV/0!</v>
      </c>
      <c r="L9" s="5" t="e">
        <f t="shared" si="2"/>
        <v>#DIV/0!</v>
      </c>
      <c r="M9" s="5" t="e">
        <f t="shared" si="3"/>
        <v>#DIV/0!</v>
      </c>
      <c r="N9" s="7" t="e">
        <f t="shared" si="4"/>
        <v>#DIV/0!</v>
      </c>
      <c r="O9" s="23">
        <f t="shared" si="5"/>
        <v>0</v>
      </c>
      <c r="P9" s="9" t="e">
        <f t="shared" si="6"/>
        <v>#DIV/0!</v>
      </c>
      <c r="Q9" s="2"/>
      <c r="R9" s="2"/>
      <c r="S9" s="2"/>
      <c r="T9" s="2"/>
      <c r="U9" s="2"/>
      <c r="V9" s="2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</row>
    <row r="10" spans="1:168" ht="36" customHeight="1">
      <c r="A10" s="2" t="s">
        <v>5</v>
      </c>
      <c r="B10" s="12">
        <v>0</v>
      </c>
      <c r="C10" s="13">
        <v>0</v>
      </c>
      <c r="D10" s="152" t="e">
        <f t="shared" si="0"/>
        <v>#DIV/0!</v>
      </c>
      <c r="E10" s="13">
        <v>0</v>
      </c>
      <c r="F10" s="153" t="e">
        <f t="shared" si="7"/>
        <v>#DIV/0!</v>
      </c>
      <c r="G10" s="6"/>
      <c r="H10" s="6"/>
      <c r="I10" s="7" t="e">
        <f t="shared" si="1"/>
        <v>#DIV/0!</v>
      </c>
      <c r="J10" s="15">
        <v>0</v>
      </c>
      <c r="K10" s="7" t="e">
        <f t="shared" si="8"/>
        <v>#DIV/0!</v>
      </c>
      <c r="L10" s="5" t="e">
        <f t="shared" si="2"/>
        <v>#DIV/0!</v>
      </c>
      <c r="M10" s="5" t="e">
        <f t="shared" si="3"/>
        <v>#DIV/0!</v>
      </c>
      <c r="N10" s="7" t="e">
        <f t="shared" si="4"/>
        <v>#DIV/0!</v>
      </c>
      <c r="O10" s="23">
        <f t="shared" si="5"/>
        <v>0</v>
      </c>
      <c r="P10" s="9" t="e">
        <f t="shared" si="6"/>
        <v>#DIV/0!</v>
      </c>
      <c r="Q10" s="2"/>
      <c r="R10" s="2"/>
      <c r="S10" s="2"/>
      <c r="T10" s="2"/>
      <c r="U10" s="2"/>
      <c r="V10" s="2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</row>
    <row r="11" spans="1:168" ht="36" customHeight="1">
      <c r="A11" s="2" t="s">
        <v>6</v>
      </c>
      <c r="B11" s="12">
        <v>0</v>
      </c>
      <c r="C11" s="13">
        <v>0</v>
      </c>
      <c r="D11" s="152" t="e">
        <f t="shared" si="0"/>
        <v>#DIV/0!</v>
      </c>
      <c r="E11" s="13">
        <v>0</v>
      </c>
      <c r="F11" s="153" t="e">
        <f t="shared" si="7"/>
        <v>#DIV/0!</v>
      </c>
      <c r="G11" s="6"/>
      <c r="H11" s="6"/>
      <c r="I11" s="7" t="e">
        <f t="shared" si="1"/>
        <v>#DIV/0!</v>
      </c>
      <c r="J11" s="15">
        <v>0</v>
      </c>
      <c r="K11" s="7" t="e">
        <f t="shared" si="8"/>
        <v>#DIV/0!</v>
      </c>
      <c r="L11" s="5" t="e">
        <f t="shared" si="2"/>
        <v>#DIV/0!</v>
      </c>
      <c r="M11" s="5" t="e">
        <f t="shared" si="3"/>
        <v>#DIV/0!</v>
      </c>
      <c r="N11" s="7" t="e">
        <f t="shared" si="4"/>
        <v>#DIV/0!</v>
      </c>
      <c r="O11" s="23">
        <f t="shared" si="5"/>
        <v>0</v>
      </c>
      <c r="P11" s="9" t="e">
        <f t="shared" si="6"/>
        <v>#DIV/0!</v>
      </c>
      <c r="Q11" s="2"/>
      <c r="R11" s="2"/>
      <c r="S11" s="2"/>
      <c r="T11" s="2"/>
      <c r="U11" s="2"/>
      <c r="V11" s="2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</row>
    <row r="12" spans="1:168" ht="36" customHeight="1">
      <c r="A12" s="2" t="s">
        <v>7</v>
      </c>
      <c r="B12" s="12">
        <v>0</v>
      </c>
      <c r="C12" s="13">
        <v>0</v>
      </c>
      <c r="D12" s="152" t="e">
        <f t="shared" si="0"/>
        <v>#DIV/0!</v>
      </c>
      <c r="E12" s="13">
        <v>0</v>
      </c>
      <c r="F12" s="153" t="e">
        <f t="shared" si="7"/>
        <v>#DIV/0!</v>
      </c>
      <c r="G12" s="6"/>
      <c r="H12" s="6"/>
      <c r="I12" s="7" t="e">
        <f t="shared" si="1"/>
        <v>#DIV/0!</v>
      </c>
      <c r="J12" s="15">
        <v>0</v>
      </c>
      <c r="K12" s="7" t="e">
        <f t="shared" si="8"/>
        <v>#DIV/0!</v>
      </c>
      <c r="L12" s="5" t="e">
        <f t="shared" si="2"/>
        <v>#DIV/0!</v>
      </c>
      <c r="M12" s="5" t="e">
        <f t="shared" si="3"/>
        <v>#DIV/0!</v>
      </c>
      <c r="N12" s="7" t="e">
        <f t="shared" si="4"/>
        <v>#DIV/0!</v>
      </c>
      <c r="O12" s="23">
        <f t="shared" si="5"/>
        <v>0</v>
      </c>
      <c r="P12" s="9" t="e">
        <f t="shared" si="6"/>
        <v>#DIV/0!</v>
      </c>
      <c r="Q12" s="2"/>
      <c r="R12" s="2"/>
      <c r="S12" s="2"/>
      <c r="T12" s="2"/>
      <c r="U12" s="2"/>
      <c r="V12" s="2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</row>
    <row r="13" spans="1:168" ht="36" customHeight="1">
      <c r="A13" s="2" t="s">
        <v>8</v>
      </c>
      <c r="B13" s="12">
        <v>0</v>
      </c>
      <c r="C13" s="13">
        <v>0</v>
      </c>
      <c r="D13" s="152" t="e">
        <f t="shared" si="0"/>
        <v>#DIV/0!</v>
      </c>
      <c r="E13" s="13">
        <v>0</v>
      </c>
      <c r="F13" s="153" t="e">
        <f t="shared" si="7"/>
        <v>#DIV/0!</v>
      </c>
      <c r="G13" s="6"/>
      <c r="H13" s="6"/>
      <c r="I13" s="7" t="e">
        <f t="shared" si="1"/>
        <v>#DIV/0!</v>
      </c>
      <c r="J13" s="15">
        <v>0</v>
      </c>
      <c r="K13" s="7" t="e">
        <f t="shared" si="8"/>
        <v>#DIV/0!</v>
      </c>
      <c r="L13" s="5" t="e">
        <f t="shared" si="2"/>
        <v>#DIV/0!</v>
      </c>
      <c r="M13" s="5" t="e">
        <f t="shared" si="3"/>
        <v>#DIV/0!</v>
      </c>
      <c r="N13" s="7" t="e">
        <f t="shared" si="4"/>
        <v>#DIV/0!</v>
      </c>
      <c r="O13" s="23">
        <f t="shared" si="5"/>
        <v>0</v>
      </c>
      <c r="P13" s="9" t="e">
        <f t="shared" si="6"/>
        <v>#DIV/0!</v>
      </c>
      <c r="Q13" s="2"/>
      <c r="R13" s="2"/>
      <c r="S13" s="2"/>
      <c r="T13" s="2"/>
      <c r="U13" s="2"/>
      <c r="V13" s="2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</row>
    <row r="14" spans="1:168" ht="36" customHeight="1">
      <c r="A14" s="2" t="s">
        <v>9</v>
      </c>
      <c r="B14" s="12">
        <v>0</v>
      </c>
      <c r="C14" s="13">
        <v>0</v>
      </c>
      <c r="D14" s="152" t="e">
        <f t="shared" si="0"/>
        <v>#DIV/0!</v>
      </c>
      <c r="E14" s="13">
        <v>0</v>
      </c>
      <c r="F14" s="153" t="e">
        <f t="shared" si="7"/>
        <v>#DIV/0!</v>
      </c>
      <c r="G14" s="6"/>
      <c r="H14" s="6"/>
      <c r="I14" s="7" t="e">
        <f t="shared" si="1"/>
        <v>#DIV/0!</v>
      </c>
      <c r="J14" s="15">
        <v>0</v>
      </c>
      <c r="K14" s="7" t="e">
        <f t="shared" si="8"/>
        <v>#DIV/0!</v>
      </c>
      <c r="L14" s="5" t="e">
        <f t="shared" si="2"/>
        <v>#DIV/0!</v>
      </c>
      <c r="M14" s="5" t="e">
        <f t="shared" si="3"/>
        <v>#DIV/0!</v>
      </c>
      <c r="N14" s="7" t="e">
        <f t="shared" si="4"/>
        <v>#DIV/0!</v>
      </c>
      <c r="O14" s="23">
        <f t="shared" si="5"/>
        <v>0</v>
      </c>
      <c r="P14" s="9" t="e">
        <f t="shared" si="6"/>
        <v>#DIV/0!</v>
      </c>
      <c r="Q14" s="2"/>
      <c r="R14" s="2"/>
      <c r="S14" s="2"/>
      <c r="T14" s="2"/>
      <c r="U14" s="2"/>
      <c r="V14" s="2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</row>
    <row r="15" spans="1:168" ht="36" customHeight="1">
      <c r="A15" s="2" t="s">
        <v>10</v>
      </c>
      <c r="B15" s="7">
        <f>SUM(B3:B14)</f>
        <v>0</v>
      </c>
      <c r="C15" s="8">
        <f>SUM(C3:C14)</f>
        <v>0</v>
      </c>
      <c r="D15" s="7" t="e">
        <f>B15/C15</f>
        <v>#DIV/0!</v>
      </c>
      <c r="E15" s="8">
        <f>SUM(E3:E14)</f>
        <v>0</v>
      </c>
      <c r="F15" s="9" t="e">
        <f>C15/E15</f>
        <v>#DIV/0!</v>
      </c>
      <c r="G15" s="6"/>
      <c r="H15" s="6"/>
      <c r="I15" s="7" t="e">
        <f>SUM(I3:I14)</f>
        <v>#DIV/0!</v>
      </c>
      <c r="J15" s="10"/>
      <c r="K15" s="7" t="e">
        <f>SUM(K3:K14)</f>
        <v>#DIV/0!</v>
      </c>
      <c r="L15" s="2"/>
      <c r="M15" s="2"/>
      <c r="N15" s="5" t="e">
        <f>SUM(N3:N14)/12</f>
        <v>#DIV/0!</v>
      </c>
      <c r="O15" s="2"/>
      <c r="P15" s="138" t="e">
        <f>SUM(P3:P14)/12</f>
        <v>#DIV/0!</v>
      </c>
      <c r="Q15" s="2"/>
      <c r="R15" s="2"/>
      <c r="S15" s="2"/>
      <c r="T15" s="2"/>
      <c r="U15" s="2"/>
      <c r="V15" s="2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</row>
    <row r="16" spans="1:168" ht="36" customHeight="1">
      <c r="A16" s="2"/>
      <c r="B16" s="5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</row>
    <row r="17" spans="1:168" ht="36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</row>
    <row r="18" spans="1:168" ht="36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</row>
    <row r="19" spans="1:168" ht="36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</row>
    <row r="20" spans="1:168" ht="36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</row>
    <row r="21" spans="1:168" ht="36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</row>
    <row r="22" spans="1:168" ht="36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</row>
    <row r="23" spans="1:168" ht="36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</row>
    <row r="24" spans="1:168" ht="36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</row>
    <row r="25" spans="1:168" ht="3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</row>
    <row r="26" spans="1:168" ht="36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</row>
    <row r="27" spans="1:168" ht="36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</row>
    <row r="28" spans="1:168" ht="3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</row>
    <row r="29" spans="1:168" ht="3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</row>
    <row r="30" spans="1:168" ht="36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</row>
    <row r="31" spans="1:168" ht="36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</row>
    <row r="32" spans="1:168" ht="36" customHeight="1"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</row>
    <row r="33" spans="11:168"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</row>
    <row r="34" spans="11:168"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</row>
    <row r="35" spans="11:168"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</row>
    <row r="36" spans="11:168"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</row>
    <row r="37" spans="11:168"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</row>
    <row r="38" spans="11:168"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</row>
    <row r="39" spans="11:168"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</row>
    <row r="40" spans="11:168"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</row>
    <row r="41" spans="11:168"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</row>
    <row r="42" spans="11:168"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</row>
    <row r="43" spans="11:168"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</row>
    <row r="44" spans="11:168"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</row>
    <row r="45" spans="11:168"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</row>
    <row r="46" spans="11:168"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</row>
    <row r="47" spans="11:168"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</row>
    <row r="48" spans="11:168"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</row>
    <row r="49" spans="11:168"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</row>
    <row r="50" spans="11:168"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</row>
    <row r="51" spans="11:168"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</row>
    <row r="52" spans="11:168"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</row>
    <row r="53" spans="11:168"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</row>
    <row r="54" spans="11:168"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</row>
    <row r="55" spans="11:168"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</row>
    <row r="56" spans="11:168"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</row>
  </sheetData>
  <sheetProtection sheet="1" objects="1" scenarios="1" selectLockedCell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5"/>
  <sheetViews>
    <sheetView workbookViewId="0">
      <selection activeCell="C4" sqref="C4"/>
    </sheetView>
  </sheetViews>
  <sheetFormatPr baseColWidth="10" defaultRowHeight="18" x14ac:dyDescent="0"/>
  <cols>
    <col min="1" max="1" width="7.33203125" style="17" customWidth="1"/>
    <col min="2" max="2" width="26.83203125" style="17" customWidth="1"/>
    <col min="3" max="3" width="26.33203125" style="17" customWidth="1"/>
    <col min="4" max="4" width="10.5" style="17" customWidth="1"/>
    <col min="5" max="5" width="22.33203125" style="17" customWidth="1"/>
    <col min="6" max="6" width="22.33203125" style="26" customWidth="1"/>
    <col min="7" max="7" width="14.83203125" style="25" customWidth="1"/>
    <col min="8" max="8" width="13.33203125" style="22" customWidth="1"/>
    <col min="9" max="18" width="26.33203125" style="17" customWidth="1"/>
    <col min="19" max="35" width="26.33203125" style="18" customWidth="1"/>
    <col min="36" max="37" width="18" style="18" customWidth="1"/>
    <col min="38" max="42" width="10.83203125" style="18"/>
    <col min="43" max="57" width="10.83203125" style="19"/>
  </cols>
  <sheetData>
    <row r="1" spans="2:8" ht="36" customHeight="1"/>
    <row r="2" spans="2:8" ht="36" customHeight="1">
      <c r="B2" s="140" t="s">
        <v>31</v>
      </c>
      <c r="C2" s="141"/>
      <c r="D2" s="50"/>
      <c r="E2" s="51" t="str">
        <f>'Work Back Plan'!K2</f>
        <v>Final Sales Projection</v>
      </c>
      <c r="F2" s="52" t="str">
        <f>'Work Back Plan'!N2</f>
        <v>Average Sale</v>
      </c>
      <c r="G2" s="53" t="str">
        <f>'Work Back Plan'!O2</f>
        <v>Leads</v>
      </c>
      <c r="H2" s="54" t="str">
        <f>'Work Back Plan'!P2</f>
        <v>Closing %</v>
      </c>
    </row>
    <row r="3" spans="2:8" ht="36" customHeight="1">
      <c r="B3" s="47" t="s">
        <v>14</v>
      </c>
      <c r="C3" s="98">
        <v>0</v>
      </c>
      <c r="D3" s="45" t="s">
        <v>0</v>
      </c>
      <c r="E3" s="41" t="e">
        <f>'Work Back Plan'!K3</f>
        <v>#DIV/0!</v>
      </c>
      <c r="F3" s="42" t="e">
        <f>'Work Back Plan'!N3</f>
        <v>#DIV/0!</v>
      </c>
      <c r="G3" s="43">
        <f>'Work Back Plan'!O3</f>
        <v>0</v>
      </c>
      <c r="H3" s="44" t="e">
        <f>'Work Back Plan'!P3</f>
        <v>#DIV/0!</v>
      </c>
    </row>
    <row r="4" spans="2:8" ht="36" customHeight="1">
      <c r="B4" s="47" t="s">
        <v>27</v>
      </c>
      <c r="C4" s="98">
        <v>0</v>
      </c>
      <c r="D4" s="45" t="s">
        <v>1</v>
      </c>
      <c r="E4" s="41" t="e">
        <f>'Work Back Plan'!K4</f>
        <v>#DIV/0!</v>
      </c>
      <c r="F4" s="42" t="e">
        <f>'Work Back Plan'!N4</f>
        <v>#DIV/0!</v>
      </c>
      <c r="G4" s="43">
        <f>'Work Back Plan'!O4</f>
        <v>0</v>
      </c>
      <c r="H4" s="44" t="e">
        <f>'Work Back Plan'!P4</f>
        <v>#DIV/0!</v>
      </c>
    </row>
    <row r="5" spans="2:8" ht="36" customHeight="1">
      <c r="B5" s="47" t="s">
        <v>28</v>
      </c>
      <c r="C5" s="98">
        <v>0</v>
      </c>
      <c r="D5" s="45" t="s">
        <v>2</v>
      </c>
      <c r="E5" s="41" t="e">
        <f>'Work Back Plan'!K5</f>
        <v>#DIV/0!</v>
      </c>
      <c r="F5" s="42" t="e">
        <f>'Work Back Plan'!N5</f>
        <v>#DIV/0!</v>
      </c>
      <c r="G5" s="43">
        <f>'Work Back Plan'!O5</f>
        <v>0</v>
      </c>
      <c r="H5" s="44" t="e">
        <f>'Work Back Plan'!P5</f>
        <v>#DIV/0!</v>
      </c>
    </row>
    <row r="6" spans="2:8" ht="36" customHeight="1">
      <c r="B6" s="48" t="s">
        <v>32</v>
      </c>
      <c r="C6" s="24" t="e">
        <f>('Sales Capability'!C3/'Sales Capability'!C5)/'Sales Capability'!C4</f>
        <v>#DIV/0!</v>
      </c>
      <c r="D6" s="45" t="s">
        <v>3</v>
      </c>
      <c r="E6" s="41" t="e">
        <f>'Work Back Plan'!K6</f>
        <v>#DIV/0!</v>
      </c>
      <c r="F6" s="42" t="e">
        <f>'Work Back Plan'!N6</f>
        <v>#DIV/0!</v>
      </c>
      <c r="G6" s="43">
        <f>'Work Back Plan'!O6</f>
        <v>0</v>
      </c>
      <c r="H6" s="44" t="e">
        <f>'Work Back Plan'!P6</f>
        <v>#DIV/0!</v>
      </c>
    </row>
    <row r="7" spans="2:8" ht="36" customHeight="1">
      <c r="B7" s="20"/>
      <c r="D7" s="45" t="s">
        <v>24</v>
      </c>
      <c r="E7" s="41" t="e">
        <f>'Work Back Plan'!K7</f>
        <v>#DIV/0!</v>
      </c>
      <c r="F7" s="42" t="e">
        <f>'Work Back Plan'!N7</f>
        <v>#DIV/0!</v>
      </c>
      <c r="G7" s="43">
        <f>'Work Back Plan'!O7</f>
        <v>0</v>
      </c>
      <c r="H7" s="44" t="e">
        <f>'Work Back Plan'!P7</f>
        <v>#DIV/0!</v>
      </c>
    </row>
    <row r="8" spans="2:8" ht="36" customHeight="1">
      <c r="B8" s="20"/>
      <c r="D8" s="45" t="s">
        <v>4</v>
      </c>
      <c r="E8" s="41" t="e">
        <f>'Work Back Plan'!K8</f>
        <v>#DIV/0!</v>
      </c>
      <c r="F8" s="42" t="e">
        <f>'Work Back Plan'!N8</f>
        <v>#DIV/0!</v>
      </c>
      <c r="G8" s="43">
        <f>'Work Back Plan'!O8</f>
        <v>0</v>
      </c>
      <c r="H8" s="44" t="e">
        <f>'Work Back Plan'!P8</f>
        <v>#DIV/0!</v>
      </c>
    </row>
    <row r="9" spans="2:8" ht="36" customHeight="1">
      <c r="B9" s="20"/>
      <c r="D9" s="45" t="s">
        <v>25</v>
      </c>
      <c r="E9" s="41" t="e">
        <f>'Work Back Plan'!K9</f>
        <v>#DIV/0!</v>
      </c>
      <c r="F9" s="42" t="e">
        <f>'Work Back Plan'!N9</f>
        <v>#DIV/0!</v>
      </c>
      <c r="G9" s="43">
        <f>'Work Back Plan'!O9</f>
        <v>0</v>
      </c>
      <c r="H9" s="44" t="e">
        <f>'Work Back Plan'!P9</f>
        <v>#DIV/0!</v>
      </c>
    </row>
    <row r="10" spans="2:8" ht="36" customHeight="1">
      <c r="D10" s="45" t="s">
        <v>5</v>
      </c>
      <c r="E10" s="41" t="e">
        <f>'Work Back Plan'!K10</f>
        <v>#DIV/0!</v>
      </c>
      <c r="F10" s="42" t="e">
        <f>'Work Back Plan'!N10</f>
        <v>#DIV/0!</v>
      </c>
      <c r="G10" s="43">
        <f>'Work Back Plan'!O10</f>
        <v>0</v>
      </c>
      <c r="H10" s="44" t="e">
        <f>'Work Back Plan'!P10</f>
        <v>#DIV/0!</v>
      </c>
    </row>
    <row r="11" spans="2:8" ht="36" customHeight="1">
      <c r="D11" s="45" t="s">
        <v>6</v>
      </c>
      <c r="E11" s="41" t="e">
        <f>'Work Back Plan'!K11</f>
        <v>#DIV/0!</v>
      </c>
      <c r="F11" s="42" t="e">
        <f>'Work Back Plan'!N11</f>
        <v>#DIV/0!</v>
      </c>
      <c r="G11" s="43">
        <f>'Work Back Plan'!O11</f>
        <v>0</v>
      </c>
      <c r="H11" s="44" t="e">
        <f>'Work Back Plan'!P11</f>
        <v>#DIV/0!</v>
      </c>
    </row>
    <row r="12" spans="2:8" ht="36" customHeight="1">
      <c r="D12" s="45" t="s">
        <v>7</v>
      </c>
      <c r="E12" s="41" t="e">
        <f>'Work Back Plan'!K12</f>
        <v>#DIV/0!</v>
      </c>
      <c r="F12" s="42" t="e">
        <f>'Work Back Plan'!N12</f>
        <v>#DIV/0!</v>
      </c>
      <c r="G12" s="43">
        <f>'Work Back Plan'!O12</f>
        <v>0</v>
      </c>
      <c r="H12" s="44" t="e">
        <f>'Work Back Plan'!P12</f>
        <v>#DIV/0!</v>
      </c>
    </row>
    <row r="13" spans="2:8" ht="36" customHeight="1">
      <c r="D13" s="45" t="s">
        <v>8</v>
      </c>
      <c r="E13" s="41" t="e">
        <f>'Work Back Plan'!K13</f>
        <v>#DIV/0!</v>
      </c>
      <c r="F13" s="42" t="e">
        <f>'Work Back Plan'!N13</f>
        <v>#DIV/0!</v>
      </c>
      <c r="G13" s="43">
        <f>'Work Back Plan'!O13</f>
        <v>0</v>
      </c>
      <c r="H13" s="44" t="e">
        <f>'Work Back Plan'!P13</f>
        <v>#DIV/0!</v>
      </c>
    </row>
    <row r="14" spans="2:8" ht="36" customHeight="1">
      <c r="D14" s="45" t="s">
        <v>9</v>
      </c>
      <c r="E14" s="41" t="e">
        <f>'Work Back Plan'!K14</f>
        <v>#DIV/0!</v>
      </c>
      <c r="F14" s="42" t="e">
        <f>'Work Back Plan'!N14</f>
        <v>#DIV/0!</v>
      </c>
      <c r="G14" s="43">
        <f>'Work Back Plan'!O14</f>
        <v>0</v>
      </c>
      <c r="H14" s="44" t="e">
        <f>'Work Back Plan'!P14</f>
        <v>#DIV/0!</v>
      </c>
    </row>
    <row r="15" spans="2:8" ht="36" customHeight="1">
      <c r="D15" s="46" t="s">
        <v>10</v>
      </c>
      <c r="E15" s="49" t="e">
        <f>'Work Back Plan'!K15</f>
        <v>#DIV/0!</v>
      </c>
      <c r="F15" s="55"/>
      <c r="G15" s="56"/>
      <c r="H15" s="57"/>
    </row>
    <row r="16" spans="2:8" ht="36" customHeight="1"/>
    <row r="17" ht="36" customHeight="1"/>
    <row r="18" ht="36" customHeight="1"/>
    <row r="19" ht="36" customHeight="1"/>
    <row r="20" ht="36" customHeight="1"/>
    <row r="21" ht="36" customHeight="1"/>
    <row r="22" ht="36" customHeight="1"/>
    <row r="23" ht="36" customHeight="1"/>
    <row r="24" ht="36" customHeight="1"/>
    <row r="25" ht="36" customHeight="1"/>
    <row r="26" ht="36" customHeight="1"/>
    <row r="27" ht="36" customHeight="1"/>
    <row r="28" ht="36" customHeight="1"/>
    <row r="29" ht="36" customHeight="1"/>
    <row r="30" ht="36" customHeight="1"/>
    <row r="31" ht="36" customHeight="1"/>
    <row r="32" ht="36" customHeight="1"/>
    <row r="33" ht="36" customHeight="1"/>
    <row r="34" ht="36" customHeight="1"/>
    <row r="35" ht="36" customHeight="1"/>
    <row r="36" ht="36" customHeight="1"/>
    <row r="37" ht="36" customHeight="1"/>
    <row r="38" ht="36" customHeight="1"/>
    <row r="39" ht="36" customHeight="1"/>
    <row r="40" ht="36" customHeight="1"/>
    <row r="41" ht="36" customHeight="1"/>
    <row r="42" ht="36" customHeight="1"/>
    <row r="43" ht="36" customHeight="1"/>
    <row r="44" ht="36" customHeight="1"/>
    <row r="45" ht="36" customHeight="1"/>
  </sheetData>
  <sheetProtection sheet="1" objects="1" scenarios="1" selectLockedCells="1"/>
  <mergeCells count="1">
    <mergeCell ref="B2:C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43"/>
  <sheetViews>
    <sheetView workbookViewId="0">
      <selection activeCell="C4" sqref="C4"/>
    </sheetView>
  </sheetViews>
  <sheetFormatPr baseColWidth="10" defaultRowHeight="17" x14ac:dyDescent="0"/>
  <cols>
    <col min="1" max="1" width="10.83203125" style="3"/>
    <col min="2" max="2" width="26.1640625" style="28" customWidth="1"/>
    <col min="3" max="3" width="17" style="29" customWidth="1"/>
    <col min="4" max="4" width="13" style="27" customWidth="1"/>
    <col min="5" max="6" width="24" style="33" customWidth="1"/>
    <col min="7" max="7" width="15.33203125" style="27" customWidth="1"/>
    <col min="8" max="15" width="24" style="3" customWidth="1"/>
    <col min="16" max="75" width="10.83203125" style="3"/>
  </cols>
  <sheetData>
    <row r="1" spans="2:7" ht="36" customHeight="1"/>
    <row r="2" spans="2:7" ht="36" customHeight="1"/>
    <row r="3" spans="2:7" ht="36" customHeight="1">
      <c r="B3" s="142" t="s">
        <v>34</v>
      </c>
      <c r="C3" s="143"/>
      <c r="D3" s="38"/>
      <c r="E3" s="34" t="str">
        <f>'Sales Capability'!E2</f>
        <v>Final Sales Projection</v>
      </c>
      <c r="F3" s="34" t="str">
        <f>'Sales Capability'!F2</f>
        <v>Average Sale</v>
      </c>
      <c r="G3" s="35" t="s">
        <v>33</v>
      </c>
    </row>
    <row r="4" spans="2:7" ht="36" customHeight="1">
      <c r="B4" s="30" t="s">
        <v>35</v>
      </c>
      <c r="C4" s="99">
        <v>0</v>
      </c>
      <c r="D4" s="39" t="str">
        <f>'Sales Capability'!D3</f>
        <v>Jan</v>
      </c>
      <c r="E4" s="36" t="e">
        <f>'Sales Capability'!E3</f>
        <v>#DIV/0!</v>
      </c>
      <c r="F4" s="36" t="e">
        <f>'Sales Capability'!F3</f>
        <v>#DIV/0!</v>
      </c>
      <c r="G4" s="37" t="e">
        <f>E4/F4</f>
        <v>#DIV/0!</v>
      </c>
    </row>
    <row r="5" spans="2:7" ht="36" customHeight="1">
      <c r="B5" s="31" t="s">
        <v>38</v>
      </c>
      <c r="C5" s="100">
        <v>0</v>
      </c>
      <c r="D5" s="39" t="str">
        <f>'Sales Capability'!D4</f>
        <v>Feb</v>
      </c>
      <c r="E5" s="36" t="e">
        <f>'Sales Capability'!E4</f>
        <v>#DIV/0!</v>
      </c>
      <c r="F5" s="36" t="e">
        <f>'Sales Capability'!F4</f>
        <v>#DIV/0!</v>
      </c>
      <c r="G5" s="37" t="e">
        <f t="shared" ref="G5:G15" si="0">E5/F5</f>
        <v>#DIV/0!</v>
      </c>
    </row>
    <row r="6" spans="2:7" ht="36" customHeight="1">
      <c r="B6" s="30" t="s">
        <v>36</v>
      </c>
      <c r="C6" s="100">
        <v>0</v>
      </c>
      <c r="D6" s="39" t="str">
        <f>'Sales Capability'!D5</f>
        <v>March</v>
      </c>
      <c r="E6" s="36" t="e">
        <f>'Sales Capability'!E5</f>
        <v>#DIV/0!</v>
      </c>
      <c r="F6" s="36" t="e">
        <f>'Sales Capability'!F5</f>
        <v>#DIV/0!</v>
      </c>
      <c r="G6" s="37" t="e">
        <f t="shared" si="0"/>
        <v>#DIV/0!</v>
      </c>
    </row>
    <row r="7" spans="2:7" ht="36" customHeight="1">
      <c r="B7" s="32" t="s">
        <v>37</v>
      </c>
      <c r="C7" s="101">
        <v>0</v>
      </c>
      <c r="D7" s="39" t="str">
        <f>'Sales Capability'!D6</f>
        <v>April</v>
      </c>
      <c r="E7" s="36" t="e">
        <f>'Sales Capability'!E6</f>
        <v>#DIV/0!</v>
      </c>
      <c r="F7" s="36" t="e">
        <f>'Sales Capability'!F6</f>
        <v>#DIV/0!</v>
      </c>
      <c r="G7" s="37" t="e">
        <f t="shared" si="0"/>
        <v>#DIV/0!</v>
      </c>
    </row>
    <row r="8" spans="2:7" ht="36" customHeight="1">
      <c r="D8" s="39" t="str">
        <f>'Sales Capability'!D7</f>
        <v>May</v>
      </c>
      <c r="E8" s="36" t="e">
        <f>'Sales Capability'!E7</f>
        <v>#DIV/0!</v>
      </c>
      <c r="F8" s="36" t="e">
        <f>'Sales Capability'!F7</f>
        <v>#DIV/0!</v>
      </c>
      <c r="G8" s="37" t="e">
        <f t="shared" si="0"/>
        <v>#DIV/0!</v>
      </c>
    </row>
    <row r="9" spans="2:7" ht="36" customHeight="1">
      <c r="D9" s="39" t="str">
        <f>'Sales Capability'!D8</f>
        <v>June</v>
      </c>
      <c r="E9" s="36" t="e">
        <f>'Sales Capability'!E8</f>
        <v>#DIV/0!</v>
      </c>
      <c r="F9" s="36" t="e">
        <f>'Sales Capability'!F8</f>
        <v>#DIV/0!</v>
      </c>
      <c r="G9" s="37" t="e">
        <f t="shared" si="0"/>
        <v>#DIV/0!</v>
      </c>
    </row>
    <row r="10" spans="2:7" ht="36" customHeight="1">
      <c r="D10" s="39" t="str">
        <f>'Sales Capability'!D9</f>
        <v>July</v>
      </c>
      <c r="E10" s="36" t="e">
        <f>'Sales Capability'!E9</f>
        <v>#DIV/0!</v>
      </c>
      <c r="F10" s="36" t="e">
        <f>'Sales Capability'!F9</f>
        <v>#DIV/0!</v>
      </c>
      <c r="G10" s="37" t="e">
        <f t="shared" si="0"/>
        <v>#DIV/0!</v>
      </c>
    </row>
    <row r="11" spans="2:7" ht="36" customHeight="1">
      <c r="D11" s="39" t="str">
        <f>'Sales Capability'!D10</f>
        <v>August</v>
      </c>
      <c r="E11" s="36" t="e">
        <f>'Sales Capability'!E10</f>
        <v>#DIV/0!</v>
      </c>
      <c r="F11" s="36" t="e">
        <f>'Sales Capability'!F10</f>
        <v>#DIV/0!</v>
      </c>
      <c r="G11" s="37" t="e">
        <f t="shared" si="0"/>
        <v>#DIV/0!</v>
      </c>
    </row>
    <row r="12" spans="2:7" ht="36" customHeight="1">
      <c r="D12" s="39" t="str">
        <f>'Sales Capability'!D11</f>
        <v>Sept</v>
      </c>
      <c r="E12" s="36" t="e">
        <f>'Sales Capability'!E11</f>
        <v>#DIV/0!</v>
      </c>
      <c r="F12" s="36" t="e">
        <f>'Sales Capability'!F11</f>
        <v>#DIV/0!</v>
      </c>
      <c r="G12" s="37" t="e">
        <f t="shared" si="0"/>
        <v>#DIV/0!</v>
      </c>
    </row>
    <row r="13" spans="2:7" ht="36" customHeight="1">
      <c r="D13" s="39" t="str">
        <f>'Sales Capability'!D12</f>
        <v>Oct</v>
      </c>
      <c r="E13" s="36" t="e">
        <f>'Sales Capability'!E12</f>
        <v>#DIV/0!</v>
      </c>
      <c r="F13" s="36" t="e">
        <f>'Sales Capability'!F12</f>
        <v>#DIV/0!</v>
      </c>
      <c r="G13" s="37" t="e">
        <f t="shared" si="0"/>
        <v>#DIV/0!</v>
      </c>
    </row>
    <row r="14" spans="2:7" ht="36" customHeight="1">
      <c r="D14" s="39" t="str">
        <f>'Sales Capability'!D13</f>
        <v>Nov</v>
      </c>
      <c r="E14" s="36" t="e">
        <f>'Sales Capability'!E13</f>
        <v>#DIV/0!</v>
      </c>
      <c r="F14" s="36" t="e">
        <f>'Sales Capability'!F13</f>
        <v>#DIV/0!</v>
      </c>
      <c r="G14" s="37" t="e">
        <f t="shared" si="0"/>
        <v>#DIV/0!</v>
      </c>
    </row>
    <row r="15" spans="2:7" ht="36" customHeight="1">
      <c r="D15" s="40" t="str">
        <f>'Sales Capability'!D14</f>
        <v>Dec</v>
      </c>
      <c r="E15" s="36" t="e">
        <f>'Sales Capability'!E14</f>
        <v>#DIV/0!</v>
      </c>
      <c r="F15" s="36" t="e">
        <f>'Sales Capability'!F14</f>
        <v>#DIV/0!</v>
      </c>
      <c r="G15" s="37" t="e">
        <f t="shared" si="0"/>
        <v>#DIV/0!</v>
      </c>
    </row>
    <row r="16" spans="2:7" ht="36" customHeight="1">
      <c r="D16" s="27" t="str">
        <f>'Sales Capability'!D15</f>
        <v>Total</v>
      </c>
      <c r="E16" s="33" t="e">
        <f>'Sales Capability'!E15</f>
        <v>#DIV/0!</v>
      </c>
      <c r="F16" s="33">
        <f>'Sales Capability'!F15</f>
        <v>0</v>
      </c>
    </row>
    <row r="17" ht="36" customHeight="1"/>
    <row r="18" ht="36" customHeight="1"/>
    <row r="19" ht="36" customHeight="1"/>
    <row r="20" ht="36" customHeight="1"/>
    <row r="21" ht="36" customHeight="1"/>
    <row r="22" ht="36" customHeight="1"/>
    <row r="23" ht="36" customHeight="1"/>
    <row r="24" ht="36" customHeight="1"/>
    <row r="25" ht="36" customHeight="1"/>
    <row r="26" ht="36" customHeight="1"/>
    <row r="27" ht="36" customHeight="1"/>
    <row r="28" ht="36" customHeight="1"/>
    <row r="29" ht="36" customHeight="1"/>
    <row r="30" ht="36" customHeight="1"/>
    <row r="31" ht="36" customHeight="1"/>
    <row r="32" ht="36" customHeight="1"/>
    <row r="33" ht="36" customHeight="1"/>
    <row r="34" ht="36" customHeight="1"/>
    <row r="35" ht="36" customHeight="1"/>
    <row r="36" ht="36" customHeight="1"/>
    <row r="37" ht="36" customHeight="1"/>
    <row r="38" ht="36" customHeight="1"/>
    <row r="39" ht="36" customHeight="1"/>
    <row r="40" ht="36" customHeight="1"/>
    <row r="41" ht="36" customHeight="1"/>
    <row r="42" ht="36" customHeight="1"/>
    <row r="43" ht="36" customHeight="1"/>
  </sheetData>
  <sheetProtection sheet="1" objects="1" scenarios="1" selectLockedCells="1"/>
  <mergeCells count="1">
    <mergeCell ref="B3:C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8"/>
  <sheetViews>
    <sheetView workbookViewId="0">
      <selection activeCell="C44" sqref="C44:C45"/>
    </sheetView>
  </sheetViews>
  <sheetFormatPr baseColWidth="10" defaultColWidth="24" defaultRowHeight="36" customHeight="1" x14ac:dyDescent="0"/>
  <cols>
    <col min="1" max="1" width="20.1640625" style="27" customWidth="1"/>
    <col min="2" max="2" width="2.5" style="27" customWidth="1"/>
    <col min="3" max="3" width="15" style="75" customWidth="1"/>
    <col min="4" max="4" width="15" style="76" customWidth="1"/>
    <col min="5" max="14" width="15" style="71" customWidth="1"/>
    <col min="15" max="15" width="16.83203125" style="71" customWidth="1"/>
    <col min="16" max="18" width="24" style="71"/>
    <col min="19" max="32" width="24" style="72"/>
    <col min="33" max="36" width="24" style="2"/>
    <col min="37" max="48" width="24" style="3"/>
  </cols>
  <sheetData>
    <row r="1" spans="1:48" ht="36" customHeight="1">
      <c r="A1" s="97" t="s">
        <v>116</v>
      </c>
    </row>
    <row r="2" spans="1:48" s="89" customFormat="1" ht="36" customHeight="1">
      <c r="A2" s="85"/>
      <c r="B2" s="85"/>
      <c r="C2" s="94"/>
      <c r="D2" s="95"/>
      <c r="E2" s="86"/>
      <c r="F2" s="86"/>
      <c r="G2" s="86"/>
      <c r="H2" s="86"/>
      <c r="I2" s="86"/>
      <c r="J2" s="86"/>
      <c r="K2" s="86"/>
      <c r="L2" s="86"/>
      <c r="M2" s="86"/>
      <c r="N2" s="86"/>
      <c r="O2" s="91"/>
      <c r="P2" s="91"/>
      <c r="Q2" s="91"/>
      <c r="R2" s="91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7"/>
      <c r="AH2" s="87"/>
      <c r="AI2" s="87"/>
      <c r="AJ2" s="87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</row>
    <row r="3" spans="1:48" s="89" customFormat="1" ht="36" customHeight="1">
      <c r="A3" s="85" t="s">
        <v>85</v>
      </c>
      <c r="B3" s="85"/>
      <c r="C3" s="90" t="str">
        <f>'Sales Capability'!D3</f>
        <v>Jan</v>
      </c>
      <c r="D3" s="90" t="str">
        <f>'Sales Capability'!D4</f>
        <v>Feb</v>
      </c>
      <c r="E3" s="90" t="str">
        <f>'Sales Capability'!D5</f>
        <v>March</v>
      </c>
      <c r="F3" s="90" t="str">
        <f>'Sales Capability'!D6</f>
        <v>April</v>
      </c>
      <c r="G3" s="90" t="str">
        <f>'Sales Capability'!D7</f>
        <v>May</v>
      </c>
      <c r="H3" s="90" t="str">
        <f>'Sales Capability'!D8</f>
        <v>June</v>
      </c>
      <c r="I3" s="90" t="str">
        <f>'Sales Capability'!D9</f>
        <v>July</v>
      </c>
      <c r="J3" s="84" t="str">
        <f>'Sales Capability'!D10</f>
        <v>August</v>
      </c>
      <c r="K3" s="84" t="str">
        <f>'Sales Capability'!D11</f>
        <v>Sept</v>
      </c>
      <c r="L3" s="84" t="str">
        <f>'Sales Capability'!D12</f>
        <v>Oct</v>
      </c>
      <c r="M3" s="84" t="str">
        <f>'Sales Capability'!D13</f>
        <v>Nov</v>
      </c>
      <c r="N3" s="84" t="str">
        <f>'Sales Capability'!D14</f>
        <v>Dec</v>
      </c>
      <c r="O3" s="84" t="str">
        <f>'Sales Capability'!D15</f>
        <v>Total</v>
      </c>
      <c r="P3" s="91"/>
      <c r="Q3" s="91"/>
      <c r="R3" s="91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7"/>
      <c r="AH3" s="87"/>
      <c r="AI3" s="87"/>
      <c r="AJ3" s="87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</row>
    <row r="4" spans="1:48" s="1" customFormat="1" ht="36" customHeight="1">
      <c r="A4" s="27" t="s">
        <v>120</v>
      </c>
      <c r="B4" s="27"/>
      <c r="C4" s="93" t="e">
        <f>'Sales Capability'!E3</f>
        <v>#DIV/0!</v>
      </c>
      <c r="D4" s="93" t="e">
        <f>'Sales Capability'!E4</f>
        <v>#DIV/0!</v>
      </c>
      <c r="E4" s="93" t="e">
        <f>'Sales Capability'!E5</f>
        <v>#DIV/0!</v>
      </c>
      <c r="F4" s="93" t="e">
        <f>'Sales Capability'!E6</f>
        <v>#DIV/0!</v>
      </c>
      <c r="G4" s="93" t="e">
        <f>'Sales Capability'!E7</f>
        <v>#DIV/0!</v>
      </c>
      <c r="H4" s="93" t="e">
        <f>'Sales Capability'!E8</f>
        <v>#DIV/0!</v>
      </c>
      <c r="I4" s="93" t="e">
        <f>'Sales Capability'!E9</f>
        <v>#DIV/0!</v>
      </c>
      <c r="J4" s="93" t="e">
        <f>'Sales Capability'!E10</f>
        <v>#DIV/0!</v>
      </c>
      <c r="K4" s="93" t="e">
        <f>'Sales Capability'!E11</f>
        <v>#DIV/0!</v>
      </c>
      <c r="L4" s="93" t="e">
        <f>'Sales Capability'!E12</f>
        <v>#DIV/0!</v>
      </c>
      <c r="M4" s="93" t="e">
        <f>'Sales Capability'!E13</f>
        <v>#DIV/0!</v>
      </c>
      <c r="N4" s="93" t="e">
        <f>'Sales Capability'!E14</f>
        <v>#DIV/0!</v>
      </c>
      <c r="O4" s="80" t="e">
        <f>'Sales Capability'!E15</f>
        <v>#DIV/0!</v>
      </c>
      <c r="P4" s="71"/>
      <c r="Q4" s="71"/>
      <c r="R4" s="71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8" s="83" customFormat="1" ht="36" customHeight="1">
      <c r="A5" s="74" t="s">
        <v>104</v>
      </c>
      <c r="B5" s="74"/>
      <c r="C5" s="92">
        <f>'Sales Capability'!G3</f>
        <v>0</v>
      </c>
      <c r="D5" s="92">
        <f>'Sales Capability'!G4</f>
        <v>0</v>
      </c>
      <c r="E5" s="92">
        <f>'Sales Capability'!G5</f>
        <v>0</v>
      </c>
      <c r="F5" s="92">
        <f>'Sales Capability'!G6</f>
        <v>0</v>
      </c>
      <c r="G5" s="92">
        <f>'Sales Capability'!G7</f>
        <v>0</v>
      </c>
      <c r="H5" s="92">
        <f>'Sales Capability'!G8</f>
        <v>0</v>
      </c>
      <c r="I5" s="92">
        <f>'Sales Capability'!G9</f>
        <v>0</v>
      </c>
      <c r="J5" s="92">
        <f>'Sales Capability'!G10</f>
        <v>0</v>
      </c>
      <c r="K5" s="92">
        <f>'Sales Capability'!G11</f>
        <v>0</v>
      </c>
      <c r="L5" s="92">
        <f>'Sales Capability'!G12</f>
        <v>0</v>
      </c>
      <c r="M5" s="92">
        <f>'Sales Capability'!G13</f>
        <v>0</v>
      </c>
      <c r="N5" s="92">
        <f>'Sales Capability'!G14</f>
        <v>0</v>
      </c>
      <c r="O5" s="76">
        <f>SUM(C5:N5)</f>
        <v>0</v>
      </c>
      <c r="P5" s="76"/>
      <c r="Q5" s="76"/>
      <c r="R5" s="76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</row>
    <row r="6" spans="1:48" s="83" customFormat="1" ht="36" customHeight="1">
      <c r="A6" s="96" t="s">
        <v>109</v>
      </c>
      <c r="B6" s="74"/>
      <c r="C6" s="92" t="e">
        <f>C13+C26+C33+C38</f>
        <v>#DIV/0!</v>
      </c>
      <c r="D6" s="92" t="e">
        <f t="shared" ref="D6:N6" si="0">D13+D26+D33+D38</f>
        <v>#DIV/0!</v>
      </c>
      <c r="E6" s="92" t="e">
        <f t="shared" si="0"/>
        <v>#DIV/0!</v>
      </c>
      <c r="F6" s="92" t="e">
        <f t="shared" si="0"/>
        <v>#DIV/0!</v>
      </c>
      <c r="G6" s="92" t="e">
        <f t="shared" si="0"/>
        <v>#DIV/0!</v>
      </c>
      <c r="H6" s="92" t="e">
        <f t="shared" si="0"/>
        <v>#DIV/0!</v>
      </c>
      <c r="I6" s="92" t="e">
        <f t="shared" si="0"/>
        <v>#DIV/0!</v>
      </c>
      <c r="J6" s="92" t="e">
        <f t="shared" si="0"/>
        <v>#DIV/0!</v>
      </c>
      <c r="K6" s="92" t="e">
        <f t="shared" si="0"/>
        <v>#DIV/0!</v>
      </c>
      <c r="L6" s="92" t="e">
        <f t="shared" si="0"/>
        <v>#DIV/0!</v>
      </c>
      <c r="M6" s="92" t="e">
        <f t="shared" si="0"/>
        <v>#DIV/0!</v>
      </c>
      <c r="N6" s="92" t="e">
        <f t="shared" si="0"/>
        <v>#DIV/0!</v>
      </c>
      <c r="O6" s="76" t="e">
        <f>SUM(C6:N6)</f>
        <v>#DIV/0!</v>
      </c>
      <c r="P6" s="81" t="e">
        <f>O6/O5</f>
        <v>#DIV/0!</v>
      </c>
      <c r="Q6" s="76"/>
      <c r="R6" s="76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83" customFormat="1" ht="36" customHeight="1">
      <c r="A7" s="96" t="s">
        <v>110</v>
      </c>
      <c r="B7" s="74"/>
      <c r="C7" s="93" t="e">
        <f t="shared" ref="C7:N7" si="1">C15+C24+C31+C41+C46+C56+C65+C71+C78</f>
        <v>#DIV/0!</v>
      </c>
      <c r="D7" s="93" t="e">
        <f t="shared" si="1"/>
        <v>#DIV/0!</v>
      </c>
      <c r="E7" s="93" t="e">
        <f t="shared" si="1"/>
        <v>#DIV/0!</v>
      </c>
      <c r="F7" s="93" t="e">
        <f t="shared" si="1"/>
        <v>#DIV/0!</v>
      </c>
      <c r="G7" s="93" t="e">
        <f t="shared" si="1"/>
        <v>#DIV/0!</v>
      </c>
      <c r="H7" s="93" t="e">
        <f t="shared" si="1"/>
        <v>#DIV/0!</v>
      </c>
      <c r="I7" s="93" t="e">
        <f t="shared" si="1"/>
        <v>#DIV/0!</v>
      </c>
      <c r="J7" s="93" t="e">
        <f t="shared" si="1"/>
        <v>#DIV/0!</v>
      </c>
      <c r="K7" s="93" t="e">
        <f t="shared" si="1"/>
        <v>#DIV/0!</v>
      </c>
      <c r="L7" s="93" t="e">
        <f t="shared" si="1"/>
        <v>#DIV/0!</v>
      </c>
      <c r="M7" s="93" t="e">
        <f t="shared" si="1"/>
        <v>#DIV/0!</v>
      </c>
      <c r="N7" s="93" t="e">
        <f t="shared" si="1"/>
        <v>#DIV/0!</v>
      </c>
      <c r="O7" s="75" t="e">
        <f>SUM(C7:N7)</f>
        <v>#DIV/0!</v>
      </c>
      <c r="P7" s="81" t="e">
        <f>O7/O4</f>
        <v>#DIV/0!</v>
      </c>
      <c r="Q7" s="76"/>
      <c r="R7" s="76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</row>
    <row r="8" spans="1:48" s="1" customFormat="1" ht="34" customHeight="1">
      <c r="A8" s="65" t="s">
        <v>119</v>
      </c>
      <c r="B8" s="65"/>
      <c r="C8" s="92" t="e">
        <f t="shared" ref="C8:N8" si="2">C5-C6</f>
        <v>#DIV/0!</v>
      </c>
      <c r="D8" s="92" t="e">
        <f t="shared" si="2"/>
        <v>#DIV/0!</v>
      </c>
      <c r="E8" s="92" t="e">
        <f t="shared" si="2"/>
        <v>#DIV/0!</v>
      </c>
      <c r="F8" s="92" t="e">
        <f t="shared" si="2"/>
        <v>#DIV/0!</v>
      </c>
      <c r="G8" s="92" t="e">
        <f t="shared" si="2"/>
        <v>#DIV/0!</v>
      </c>
      <c r="H8" s="92" t="e">
        <f t="shared" si="2"/>
        <v>#DIV/0!</v>
      </c>
      <c r="I8" s="92" t="e">
        <f t="shared" si="2"/>
        <v>#DIV/0!</v>
      </c>
      <c r="J8" s="92" t="e">
        <f t="shared" si="2"/>
        <v>#DIV/0!</v>
      </c>
      <c r="K8" s="92" t="e">
        <f t="shared" si="2"/>
        <v>#DIV/0!</v>
      </c>
      <c r="L8" s="92" t="e">
        <f t="shared" si="2"/>
        <v>#DIV/0!</v>
      </c>
      <c r="M8" s="92" t="e">
        <f t="shared" si="2"/>
        <v>#DIV/0!</v>
      </c>
      <c r="N8" s="92" t="e">
        <f t="shared" si="2"/>
        <v>#DIV/0!</v>
      </c>
      <c r="O8" s="76" t="e">
        <f>SUM(C8:N8)</f>
        <v>#DIV/0!</v>
      </c>
      <c r="P8" s="81" t="e">
        <f>O8/O5</f>
        <v>#DIV/0!</v>
      </c>
      <c r="Q8" s="71"/>
      <c r="R8" s="71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s="1" customFormat="1" ht="14" customHeight="1">
      <c r="A9" s="65"/>
      <c r="B9" s="6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1"/>
      <c r="Q9" s="71"/>
      <c r="R9" s="71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1:48" s="1" customFormat="1" ht="34">
      <c r="A10" s="70" t="s">
        <v>88</v>
      </c>
      <c r="B10" s="70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1"/>
      <c r="Q10" s="71"/>
      <c r="R10" s="71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48" s="1" customFormat="1" ht="36" customHeight="1">
      <c r="A11" s="65" t="s">
        <v>111</v>
      </c>
      <c r="B11" s="65"/>
      <c r="C11" s="144" t="e">
        <f t="shared" ref="C11:N11" si="3">((C4*0.3)/9000)*70</f>
        <v>#DIV/0!</v>
      </c>
      <c r="D11" s="144" t="e">
        <f t="shared" si="3"/>
        <v>#DIV/0!</v>
      </c>
      <c r="E11" s="144" t="e">
        <f t="shared" si="3"/>
        <v>#DIV/0!</v>
      </c>
      <c r="F11" s="144" t="e">
        <f t="shared" si="3"/>
        <v>#DIV/0!</v>
      </c>
      <c r="G11" s="144" t="e">
        <f t="shared" si="3"/>
        <v>#DIV/0!</v>
      </c>
      <c r="H11" s="144" t="e">
        <f t="shared" si="3"/>
        <v>#DIV/0!</v>
      </c>
      <c r="I11" s="144" t="e">
        <f t="shared" si="3"/>
        <v>#DIV/0!</v>
      </c>
      <c r="J11" s="144" t="e">
        <f t="shared" si="3"/>
        <v>#DIV/0!</v>
      </c>
      <c r="K11" s="144" t="e">
        <f t="shared" si="3"/>
        <v>#DIV/0!</v>
      </c>
      <c r="L11" s="144" t="e">
        <f t="shared" si="3"/>
        <v>#DIV/0!</v>
      </c>
      <c r="M11" s="144" t="e">
        <f t="shared" si="3"/>
        <v>#DIV/0!</v>
      </c>
      <c r="N11" s="144" t="e">
        <f t="shared" si="3"/>
        <v>#DIV/0!</v>
      </c>
      <c r="O11" s="71"/>
      <c r="P11" s="71"/>
      <c r="Q11" s="71"/>
      <c r="R11" s="71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 s="1" customFormat="1" ht="36" customHeight="1">
      <c r="A12" s="65" t="s">
        <v>86</v>
      </c>
      <c r="B12" s="6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71"/>
      <c r="P12" s="71"/>
      <c r="Q12" s="71"/>
      <c r="R12" s="71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</row>
    <row r="13" spans="1:48" s="1" customFormat="1" ht="36" customHeight="1">
      <c r="A13" s="65" t="s">
        <v>87</v>
      </c>
      <c r="B13" s="65"/>
      <c r="C13" s="92" t="e">
        <f>C11*C12</f>
        <v>#DIV/0!</v>
      </c>
      <c r="D13" s="92" t="e">
        <f t="shared" ref="D13:N13" si="4">D11*D12</f>
        <v>#DIV/0!</v>
      </c>
      <c r="E13" s="92" t="e">
        <f t="shared" si="4"/>
        <v>#DIV/0!</v>
      </c>
      <c r="F13" s="92" t="e">
        <f t="shared" si="4"/>
        <v>#DIV/0!</v>
      </c>
      <c r="G13" s="92" t="e">
        <f t="shared" si="4"/>
        <v>#DIV/0!</v>
      </c>
      <c r="H13" s="92" t="e">
        <f t="shared" si="4"/>
        <v>#DIV/0!</v>
      </c>
      <c r="I13" s="92" t="e">
        <f t="shared" si="4"/>
        <v>#DIV/0!</v>
      </c>
      <c r="J13" s="92" t="e">
        <f t="shared" si="4"/>
        <v>#DIV/0!</v>
      </c>
      <c r="K13" s="92" t="e">
        <f t="shared" si="4"/>
        <v>#DIV/0!</v>
      </c>
      <c r="L13" s="92" t="e">
        <f t="shared" si="4"/>
        <v>#DIV/0!</v>
      </c>
      <c r="M13" s="92" t="e">
        <f t="shared" si="4"/>
        <v>#DIV/0!</v>
      </c>
      <c r="N13" s="92" t="e">
        <f t="shared" si="4"/>
        <v>#DIV/0!</v>
      </c>
      <c r="O13" s="71"/>
      <c r="P13" s="71"/>
      <c r="Q13" s="71"/>
      <c r="R13" s="71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48" s="1" customFormat="1" ht="36" customHeight="1">
      <c r="A14" s="65" t="s">
        <v>90</v>
      </c>
      <c r="B14" s="65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71"/>
      <c r="P14" s="71"/>
      <c r="Q14" s="71"/>
      <c r="R14" s="71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48" s="1" customFormat="1" ht="36" customHeight="1">
      <c r="A15" s="65" t="s">
        <v>91</v>
      </c>
      <c r="B15" s="65"/>
      <c r="C15" s="93" t="e">
        <f>C14*C13</f>
        <v>#DIV/0!</v>
      </c>
      <c r="D15" s="93" t="e">
        <f t="shared" ref="D15:N15" si="5">D14*D13</f>
        <v>#DIV/0!</v>
      </c>
      <c r="E15" s="93" t="e">
        <f t="shared" si="5"/>
        <v>#DIV/0!</v>
      </c>
      <c r="F15" s="93" t="e">
        <f t="shared" si="5"/>
        <v>#DIV/0!</v>
      </c>
      <c r="G15" s="93" t="e">
        <f t="shared" si="5"/>
        <v>#DIV/0!</v>
      </c>
      <c r="H15" s="93" t="e">
        <f t="shared" si="5"/>
        <v>#DIV/0!</v>
      </c>
      <c r="I15" s="93" t="e">
        <f t="shared" si="5"/>
        <v>#DIV/0!</v>
      </c>
      <c r="J15" s="93" t="e">
        <f t="shared" si="5"/>
        <v>#DIV/0!</v>
      </c>
      <c r="K15" s="93" t="e">
        <f t="shared" si="5"/>
        <v>#DIV/0!</v>
      </c>
      <c r="L15" s="93" t="e">
        <f t="shared" si="5"/>
        <v>#DIV/0!</v>
      </c>
      <c r="M15" s="93" t="e">
        <f t="shared" si="5"/>
        <v>#DIV/0!</v>
      </c>
      <c r="N15" s="93" t="e">
        <f t="shared" si="5"/>
        <v>#DIV/0!</v>
      </c>
      <c r="O15" s="109" t="e">
        <f>SUM(C15:N15)</f>
        <v>#DIV/0!</v>
      </c>
      <c r="P15" s="112" t="e">
        <f>O15/O4</f>
        <v>#DIV/0!</v>
      </c>
      <c r="Q15" s="71"/>
      <c r="R15" s="71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1:48" s="1" customFormat="1" ht="14" customHeight="1">
      <c r="A16" s="65"/>
      <c r="B16" s="65"/>
      <c r="C16" s="75"/>
      <c r="D16" s="76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48" s="1" customFormat="1" ht="36" customHeight="1">
      <c r="A17" s="70" t="s">
        <v>112</v>
      </c>
      <c r="B17" s="70"/>
      <c r="C17" s="75"/>
      <c r="D17" s="76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48" s="1" customFormat="1" ht="36" customHeight="1">
      <c r="A18" s="27" t="s">
        <v>89</v>
      </c>
      <c r="B18" s="27"/>
      <c r="C18" s="92" t="e">
        <f>'Production Capability'!G4</f>
        <v>#DIV/0!</v>
      </c>
      <c r="D18" s="92" t="e">
        <f>'Production Capability'!G5</f>
        <v>#DIV/0!</v>
      </c>
      <c r="E18" s="92" t="e">
        <f>'Production Capability'!G6</f>
        <v>#DIV/0!</v>
      </c>
      <c r="F18" s="92" t="e">
        <f>'Production Capability'!G7</f>
        <v>#DIV/0!</v>
      </c>
      <c r="G18" s="92" t="e">
        <f>'Production Capability'!G8</f>
        <v>#DIV/0!</v>
      </c>
      <c r="H18" s="92" t="e">
        <f>'Production Capability'!G9</f>
        <v>#DIV/0!</v>
      </c>
      <c r="I18" s="92" t="e">
        <f>'Production Capability'!G10</f>
        <v>#DIV/0!</v>
      </c>
      <c r="J18" s="92" t="e">
        <f>'Production Capability'!G11</f>
        <v>#DIV/0!</v>
      </c>
      <c r="K18" s="92" t="e">
        <f>'Production Capability'!G12</f>
        <v>#DIV/0!</v>
      </c>
      <c r="L18" s="92" t="e">
        <f>'Production Capability'!G13</f>
        <v>#DIV/0!</v>
      </c>
      <c r="M18" s="92" t="e">
        <f>'Production Capability'!G14</f>
        <v>#DIV/0!</v>
      </c>
      <c r="N18" s="92" t="e">
        <f>'Production Capability'!G15</f>
        <v>#DIV/0!</v>
      </c>
      <c r="O18" s="71"/>
      <c r="P18" s="71"/>
      <c r="Q18" s="71"/>
      <c r="R18" s="71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s="1" customFormat="1" ht="36" customHeight="1">
      <c r="A19" s="27" t="s">
        <v>92</v>
      </c>
      <c r="B19" s="27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71"/>
      <c r="P19" s="71"/>
      <c r="Q19" s="71"/>
      <c r="R19" s="71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s="1" customFormat="1" ht="36" customHeight="1">
      <c r="A20" s="66" t="s">
        <v>93</v>
      </c>
      <c r="B20" s="6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71"/>
      <c r="P20" s="71"/>
      <c r="Q20" s="71"/>
      <c r="R20" s="71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s="1" customFormat="1" ht="36" customHeight="1">
      <c r="A21" s="66" t="s">
        <v>94</v>
      </c>
      <c r="B21" s="66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71"/>
      <c r="P21" s="71"/>
      <c r="Q21" s="71"/>
      <c r="R21" s="71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s="1" customFormat="1" ht="36" customHeight="1">
      <c r="A22" s="66" t="s">
        <v>97</v>
      </c>
      <c r="B22" s="66"/>
      <c r="C22" s="92" t="e">
        <f>C18*C21</f>
        <v>#DIV/0!</v>
      </c>
      <c r="D22" s="92" t="e">
        <f t="shared" ref="D22:N22" si="6">D18*D21</f>
        <v>#DIV/0!</v>
      </c>
      <c r="E22" s="92" t="e">
        <f t="shared" si="6"/>
        <v>#DIV/0!</v>
      </c>
      <c r="F22" s="92" t="e">
        <f t="shared" si="6"/>
        <v>#DIV/0!</v>
      </c>
      <c r="G22" s="92" t="e">
        <f t="shared" si="6"/>
        <v>#DIV/0!</v>
      </c>
      <c r="H22" s="92" t="e">
        <f t="shared" si="6"/>
        <v>#DIV/0!</v>
      </c>
      <c r="I22" s="92" t="e">
        <f t="shared" si="6"/>
        <v>#DIV/0!</v>
      </c>
      <c r="J22" s="92" t="e">
        <f t="shared" si="6"/>
        <v>#DIV/0!</v>
      </c>
      <c r="K22" s="92" t="e">
        <f t="shared" si="6"/>
        <v>#DIV/0!</v>
      </c>
      <c r="L22" s="92" t="e">
        <f t="shared" si="6"/>
        <v>#DIV/0!</v>
      </c>
      <c r="M22" s="92" t="e">
        <f t="shared" si="6"/>
        <v>#DIV/0!</v>
      </c>
      <c r="N22" s="92" t="e">
        <f t="shared" si="6"/>
        <v>#DIV/0!</v>
      </c>
      <c r="O22" s="71"/>
      <c r="P22" s="71"/>
      <c r="Q22" s="71"/>
      <c r="R22" s="71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s="1" customFormat="1" ht="36" customHeight="1">
      <c r="A23" s="66" t="s">
        <v>96</v>
      </c>
      <c r="B23" s="66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71"/>
      <c r="P23" s="71"/>
      <c r="Q23" s="71"/>
      <c r="R23" s="71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s="1" customFormat="1" ht="36" customHeight="1">
      <c r="A24" s="66" t="s">
        <v>95</v>
      </c>
      <c r="B24" s="66"/>
      <c r="C24" s="93" t="e">
        <f>(C18*C19)+((C21*C20*C18)*C23)</f>
        <v>#DIV/0!</v>
      </c>
      <c r="D24" s="93" t="e">
        <f t="shared" ref="D24:N24" si="7">(D18*D19)+((D21*D20*D18)*D23)</f>
        <v>#DIV/0!</v>
      </c>
      <c r="E24" s="93" t="e">
        <f t="shared" si="7"/>
        <v>#DIV/0!</v>
      </c>
      <c r="F24" s="93" t="e">
        <f t="shared" si="7"/>
        <v>#DIV/0!</v>
      </c>
      <c r="G24" s="93" t="e">
        <f t="shared" si="7"/>
        <v>#DIV/0!</v>
      </c>
      <c r="H24" s="93" t="e">
        <f t="shared" si="7"/>
        <v>#DIV/0!</v>
      </c>
      <c r="I24" s="93" t="e">
        <f t="shared" si="7"/>
        <v>#DIV/0!</v>
      </c>
      <c r="J24" s="93" t="e">
        <f t="shared" si="7"/>
        <v>#DIV/0!</v>
      </c>
      <c r="K24" s="93" t="e">
        <f t="shared" si="7"/>
        <v>#DIV/0!</v>
      </c>
      <c r="L24" s="93" t="e">
        <f t="shared" si="7"/>
        <v>#DIV/0!</v>
      </c>
      <c r="M24" s="93" t="e">
        <f t="shared" si="7"/>
        <v>#DIV/0!</v>
      </c>
      <c r="N24" s="93" t="e">
        <f t="shared" si="7"/>
        <v>#DIV/0!</v>
      </c>
      <c r="O24" s="109" t="e">
        <f>SUM(C24:N24)</f>
        <v>#DIV/0!</v>
      </c>
      <c r="P24" s="112" t="e">
        <f>O24/O4</f>
        <v>#DIV/0!</v>
      </c>
      <c r="Q24" s="71"/>
      <c r="R24" s="71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s="1" customFormat="1" ht="36" customHeight="1">
      <c r="A25" s="66" t="s">
        <v>98</v>
      </c>
      <c r="B25" s="66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71"/>
      <c r="P25" s="71"/>
      <c r="Q25" s="71"/>
      <c r="R25" s="71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ht="36" customHeight="1">
      <c r="A26" s="66" t="s">
        <v>14</v>
      </c>
      <c r="B26" s="66"/>
      <c r="C26" s="92" t="e">
        <f>C22*C25</f>
        <v>#DIV/0!</v>
      </c>
      <c r="D26" s="92" t="e">
        <f t="shared" ref="D26:N26" si="8">D22*D25</f>
        <v>#DIV/0!</v>
      </c>
      <c r="E26" s="92" t="e">
        <f t="shared" si="8"/>
        <v>#DIV/0!</v>
      </c>
      <c r="F26" s="92" t="e">
        <f t="shared" si="8"/>
        <v>#DIV/0!</v>
      </c>
      <c r="G26" s="92" t="e">
        <f t="shared" si="8"/>
        <v>#DIV/0!</v>
      </c>
      <c r="H26" s="92" t="e">
        <f t="shared" si="8"/>
        <v>#DIV/0!</v>
      </c>
      <c r="I26" s="92" t="e">
        <f t="shared" si="8"/>
        <v>#DIV/0!</v>
      </c>
      <c r="J26" s="92" t="e">
        <f t="shared" si="8"/>
        <v>#DIV/0!</v>
      </c>
      <c r="K26" s="92" t="e">
        <f t="shared" si="8"/>
        <v>#DIV/0!</v>
      </c>
      <c r="L26" s="92" t="e">
        <f t="shared" si="8"/>
        <v>#DIV/0!</v>
      </c>
      <c r="M26" s="92" t="e">
        <f t="shared" si="8"/>
        <v>#DIV/0!</v>
      </c>
      <c r="N26" s="92" t="e">
        <f t="shared" si="8"/>
        <v>#DIV/0!</v>
      </c>
    </row>
    <row r="27" spans="1:48" ht="14" customHeight="1">
      <c r="A27" s="66"/>
      <c r="B27" s="66"/>
      <c r="C27" s="77"/>
    </row>
    <row r="28" spans="1:48" ht="17">
      <c r="A28" s="67" t="s">
        <v>84</v>
      </c>
      <c r="B28" s="67"/>
      <c r="C28" s="80"/>
    </row>
    <row r="29" spans="1:48" ht="36" customHeight="1">
      <c r="A29" s="113" t="str">
        <f t="shared" ref="A29:N29" si="9">A18</f>
        <v>Total installs</v>
      </c>
      <c r="B29" s="78"/>
      <c r="C29" s="92" t="e">
        <f t="shared" si="9"/>
        <v>#DIV/0!</v>
      </c>
      <c r="D29" s="92" t="e">
        <f t="shared" si="9"/>
        <v>#DIV/0!</v>
      </c>
      <c r="E29" s="92" t="e">
        <f t="shared" si="9"/>
        <v>#DIV/0!</v>
      </c>
      <c r="F29" s="92" t="e">
        <f t="shared" si="9"/>
        <v>#DIV/0!</v>
      </c>
      <c r="G29" s="92" t="e">
        <f t="shared" si="9"/>
        <v>#DIV/0!</v>
      </c>
      <c r="H29" s="92" t="e">
        <f t="shared" si="9"/>
        <v>#DIV/0!</v>
      </c>
      <c r="I29" s="92" t="e">
        <f t="shared" si="9"/>
        <v>#DIV/0!</v>
      </c>
      <c r="J29" s="92" t="e">
        <f t="shared" si="9"/>
        <v>#DIV/0!</v>
      </c>
      <c r="K29" s="92" t="e">
        <f t="shared" si="9"/>
        <v>#DIV/0!</v>
      </c>
      <c r="L29" s="92" t="e">
        <f t="shared" si="9"/>
        <v>#DIV/0!</v>
      </c>
      <c r="M29" s="92" t="e">
        <f t="shared" si="9"/>
        <v>#DIV/0!</v>
      </c>
      <c r="N29" s="92" t="e">
        <f t="shared" si="9"/>
        <v>#DIV/0!</v>
      </c>
    </row>
    <row r="30" spans="1:48" ht="36" customHeight="1">
      <c r="A30" s="66" t="s">
        <v>99</v>
      </c>
      <c r="B30" s="6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</row>
    <row r="31" spans="1:48" ht="36" customHeight="1">
      <c r="A31" s="66" t="s">
        <v>100</v>
      </c>
      <c r="B31" s="66"/>
      <c r="C31" s="93" t="e">
        <f>C30*C29</f>
        <v>#DIV/0!</v>
      </c>
      <c r="D31" s="93" t="e">
        <f t="shared" ref="D31:N31" si="10">D30*D29</f>
        <v>#DIV/0!</v>
      </c>
      <c r="E31" s="93" t="e">
        <f t="shared" si="10"/>
        <v>#DIV/0!</v>
      </c>
      <c r="F31" s="93" t="e">
        <f t="shared" si="10"/>
        <v>#DIV/0!</v>
      </c>
      <c r="G31" s="93" t="e">
        <f t="shared" si="10"/>
        <v>#DIV/0!</v>
      </c>
      <c r="H31" s="93" t="e">
        <f t="shared" si="10"/>
        <v>#DIV/0!</v>
      </c>
      <c r="I31" s="93" t="e">
        <f t="shared" si="10"/>
        <v>#DIV/0!</v>
      </c>
      <c r="J31" s="93" t="e">
        <f t="shared" si="10"/>
        <v>#DIV/0!</v>
      </c>
      <c r="K31" s="93" t="e">
        <f t="shared" si="10"/>
        <v>#DIV/0!</v>
      </c>
      <c r="L31" s="93" t="e">
        <f t="shared" si="10"/>
        <v>#DIV/0!</v>
      </c>
      <c r="M31" s="93" t="e">
        <f t="shared" si="10"/>
        <v>#DIV/0!</v>
      </c>
      <c r="N31" s="93" t="e">
        <f t="shared" si="10"/>
        <v>#DIV/0!</v>
      </c>
      <c r="O31" s="109" t="e">
        <f>SUM(C31:N31)</f>
        <v>#DIV/0!</v>
      </c>
      <c r="P31" s="111" t="e">
        <f>O31/O4</f>
        <v>#DIV/0!</v>
      </c>
    </row>
    <row r="32" spans="1:48" ht="36" customHeight="1">
      <c r="A32" s="66" t="s">
        <v>101</v>
      </c>
      <c r="B32" s="66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</row>
    <row r="33" spans="1:16" ht="36" customHeight="1">
      <c r="A33" s="66" t="s">
        <v>102</v>
      </c>
      <c r="B33" s="66"/>
      <c r="C33" s="92" t="e">
        <f>C29*C32</f>
        <v>#DIV/0!</v>
      </c>
      <c r="D33" s="92" t="e">
        <f t="shared" ref="D33:N33" si="11">D29*D32</f>
        <v>#DIV/0!</v>
      </c>
      <c r="E33" s="92" t="e">
        <f t="shared" si="11"/>
        <v>#DIV/0!</v>
      </c>
      <c r="F33" s="92" t="e">
        <f t="shared" si="11"/>
        <v>#DIV/0!</v>
      </c>
      <c r="G33" s="92" t="e">
        <f t="shared" si="11"/>
        <v>#DIV/0!</v>
      </c>
      <c r="H33" s="92" t="e">
        <f t="shared" si="11"/>
        <v>#DIV/0!</v>
      </c>
      <c r="I33" s="92" t="e">
        <f t="shared" si="11"/>
        <v>#DIV/0!</v>
      </c>
      <c r="J33" s="92" t="e">
        <f t="shared" si="11"/>
        <v>#DIV/0!</v>
      </c>
      <c r="K33" s="92" t="e">
        <f t="shared" si="11"/>
        <v>#DIV/0!</v>
      </c>
      <c r="L33" s="92" t="e">
        <f t="shared" si="11"/>
        <v>#DIV/0!</v>
      </c>
      <c r="M33" s="92" t="e">
        <f t="shared" si="11"/>
        <v>#DIV/0!</v>
      </c>
      <c r="N33" s="92" t="e">
        <f t="shared" si="11"/>
        <v>#DIV/0!</v>
      </c>
    </row>
    <row r="34" spans="1:16" ht="14" customHeight="1">
      <c r="A34" s="66"/>
      <c r="B34" s="66"/>
      <c r="C34" s="80"/>
    </row>
    <row r="35" spans="1:16" ht="36" customHeight="1">
      <c r="A35" s="67" t="s">
        <v>103</v>
      </c>
      <c r="B35" s="67"/>
      <c r="C35" s="80"/>
    </row>
    <row r="36" spans="1:16" ht="36" customHeight="1">
      <c r="A36" s="66" t="s">
        <v>105</v>
      </c>
      <c r="B36" s="66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</row>
    <row r="37" spans="1:16" ht="36" customHeight="1">
      <c r="A37" s="66" t="s">
        <v>106</v>
      </c>
      <c r="B37" s="66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</row>
    <row r="38" spans="1:16" ht="36" customHeight="1">
      <c r="A38" s="66" t="s">
        <v>14</v>
      </c>
      <c r="B38" s="66"/>
      <c r="C38" s="92">
        <f>C36*C37</f>
        <v>0</v>
      </c>
      <c r="D38" s="92">
        <f t="shared" ref="D38:N38" si="12">D36*D37</f>
        <v>0</v>
      </c>
      <c r="E38" s="92">
        <f t="shared" si="12"/>
        <v>0</v>
      </c>
      <c r="F38" s="92">
        <f t="shared" si="12"/>
        <v>0</v>
      </c>
      <c r="G38" s="92">
        <f t="shared" si="12"/>
        <v>0</v>
      </c>
      <c r="H38" s="92">
        <f t="shared" si="12"/>
        <v>0</v>
      </c>
      <c r="I38" s="92">
        <f t="shared" si="12"/>
        <v>0</v>
      </c>
      <c r="J38" s="92">
        <f t="shared" si="12"/>
        <v>0</v>
      </c>
      <c r="K38" s="92">
        <f t="shared" si="12"/>
        <v>0</v>
      </c>
      <c r="L38" s="92">
        <f t="shared" si="12"/>
        <v>0</v>
      </c>
      <c r="M38" s="92">
        <f t="shared" si="12"/>
        <v>0</v>
      </c>
      <c r="N38" s="92">
        <f t="shared" si="12"/>
        <v>0</v>
      </c>
    </row>
    <row r="39" spans="1:16" ht="36" customHeight="1">
      <c r="A39" s="66" t="s">
        <v>107</v>
      </c>
      <c r="B39" s="6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</row>
    <row r="40" spans="1:16" ht="36" customHeight="1">
      <c r="A40" s="66" t="s">
        <v>108</v>
      </c>
      <c r="B40" s="6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</row>
    <row r="41" spans="1:16" ht="36" customHeight="1">
      <c r="A41" s="66" t="s">
        <v>100</v>
      </c>
      <c r="B41" s="66"/>
      <c r="C41" s="93">
        <f>(C40+C39)*C38</f>
        <v>0</v>
      </c>
      <c r="D41" s="93">
        <f t="shared" ref="D41:N41" si="13">(D40+D39)*D38</f>
        <v>0</v>
      </c>
      <c r="E41" s="93">
        <f t="shared" si="13"/>
        <v>0</v>
      </c>
      <c r="F41" s="93">
        <f t="shared" si="13"/>
        <v>0</v>
      </c>
      <c r="G41" s="93">
        <f t="shared" si="13"/>
        <v>0</v>
      </c>
      <c r="H41" s="93">
        <f t="shared" si="13"/>
        <v>0</v>
      </c>
      <c r="I41" s="93">
        <f t="shared" si="13"/>
        <v>0</v>
      </c>
      <c r="J41" s="93">
        <f t="shared" si="13"/>
        <v>0</v>
      </c>
      <c r="K41" s="93">
        <f t="shared" si="13"/>
        <v>0</v>
      </c>
      <c r="L41" s="93">
        <f t="shared" si="13"/>
        <v>0</v>
      </c>
      <c r="M41" s="93">
        <f t="shared" si="13"/>
        <v>0</v>
      </c>
      <c r="N41" s="93">
        <f t="shared" si="13"/>
        <v>0</v>
      </c>
      <c r="O41" s="109">
        <f>SUM(C41:N41)</f>
        <v>0</v>
      </c>
      <c r="P41" s="110" t="e">
        <f>O41/O4</f>
        <v>#DIV/0!</v>
      </c>
    </row>
    <row r="42" spans="1:16" ht="36" customHeight="1">
      <c r="A42" s="66"/>
      <c r="B42" s="66"/>
      <c r="C42" s="80"/>
    </row>
    <row r="43" spans="1:16" ht="36" customHeight="1">
      <c r="A43" s="67" t="s">
        <v>113</v>
      </c>
      <c r="B43" s="67"/>
      <c r="C43" s="80"/>
    </row>
    <row r="44" spans="1:16" ht="36" customHeight="1">
      <c r="A44" s="103" t="s">
        <v>114</v>
      </c>
      <c r="B44" s="68"/>
      <c r="C44" s="146"/>
      <c r="D44" s="144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75">
        <f>SUM(C44:N44)</f>
        <v>0</v>
      </c>
      <c r="P44" s="102" t="e">
        <f>O44/salestarget</f>
        <v>#DIV/0!</v>
      </c>
    </row>
    <row r="45" spans="1:16" ht="36" customHeight="1">
      <c r="A45" s="66" t="s">
        <v>115</v>
      </c>
      <c r="B45" s="66"/>
      <c r="C45" s="146"/>
      <c r="D45" s="144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09">
        <f>SUM(C45:N45)</f>
        <v>0</v>
      </c>
      <c r="P45" s="110" t="e">
        <f>O45/salestarget</f>
        <v>#DIV/0!</v>
      </c>
    </row>
    <row r="46" spans="1:16" ht="36" customHeight="1">
      <c r="A46" s="66" t="s">
        <v>91</v>
      </c>
      <c r="B46" s="66"/>
      <c r="C46" s="75">
        <f t="shared" ref="C46:N46" si="14">SUM(C44:C45)</f>
        <v>0</v>
      </c>
      <c r="D46" s="75">
        <f t="shared" si="14"/>
        <v>0</v>
      </c>
      <c r="E46" s="75">
        <f t="shared" si="14"/>
        <v>0</v>
      </c>
      <c r="F46" s="75">
        <f t="shared" si="14"/>
        <v>0</v>
      </c>
      <c r="G46" s="75">
        <f t="shared" si="14"/>
        <v>0</v>
      </c>
      <c r="H46" s="75">
        <f t="shared" si="14"/>
        <v>0</v>
      </c>
      <c r="I46" s="75">
        <f t="shared" si="14"/>
        <v>0</v>
      </c>
      <c r="J46" s="75">
        <f t="shared" si="14"/>
        <v>0</v>
      </c>
      <c r="K46" s="75">
        <f t="shared" si="14"/>
        <v>0</v>
      </c>
      <c r="L46" s="75">
        <f t="shared" si="14"/>
        <v>0</v>
      </c>
      <c r="M46" s="75">
        <f t="shared" si="14"/>
        <v>0</v>
      </c>
      <c r="N46" s="75">
        <f t="shared" si="14"/>
        <v>0</v>
      </c>
      <c r="O46" s="75">
        <f>SUM(O44:O45)</f>
        <v>0</v>
      </c>
      <c r="P46" s="102" t="e">
        <f>O46/salestarget</f>
        <v>#DIV/0!</v>
      </c>
    </row>
    <row r="47" spans="1:16" ht="36" customHeight="1">
      <c r="A47" s="66"/>
      <c r="B47" s="66"/>
      <c r="C47" s="80"/>
      <c r="O47" s="75"/>
      <c r="P47" s="102"/>
    </row>
    <row r="48" spans="1:16" ht="36" customHeight="1">
      <c r="A48" s="67" t="s">
        <v>39</v>
      </c>
      <c r="B48" s="66"/>
      <c r="C48" s="80"/>
    </row>
    <row r="49" spans="1:16" ht="36" customHeight="1">
      <c r="A49" s="104" t="s">
        <v>40</v>
      </c>
      <c r="B49" s="66"/>
      <c r="C49" s="146"/>
      <c r="D49" s="144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75">
        <f t="shared" ref="O49:O55" si="15">SUM(C49:N49)</f>
        <v>0</v>
      </c>
      <c r="P49" s="102" t="e">
        <f t="shared" ref="P49:P56" si="16">O49/salestarget</f>
        <v>#DIV/0!</v>
      </c>
    </row>
    <row r="50" spans="1:16" ht="36" customHeight="1">
      <c r="A50" s="104" t="s">
        <v>48</v>
      </c>
      <c r="B50" s="66"/>
      <c r="C50" s="146"/>
      <c r="D50" s="144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75">
        <f t="shared" si="15"/>
        <v>0</v>
      </c>
      <c r="P50" s="102" t="e">
        <f t="shared" si="16"/>
        <v>#DIV/0!</v>
      </c>
    </row>
    <row r="51" spans="1:16" ht="36" customHeight="1">
      <c r="A51" s="104" t="s">
        <v>49</v>
      </c>
      <c r="B51" s="66"/>
      <c r="C51" s="146"/>
      <c r="D51" s="144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75">
        <f t="shared" si="15"/>
        <v>0</v>
      </c>
      <c r="P51" s="102" t="e">
        <f t="shared" si="16"/>
        <v>#DIV/0!</v>
      </c>
    </row>
    <row r="52" spans="1:16" ht="36" customHeight="1">
      <c r="A52" s="104" t="s">
        <v>50</v>
      </c>
      <c r="B52" s="66"/>
      <c r="C52" s="146"/>
      <c r="D52" s="144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75">
        <f t="shared" si="15"/>
        <v>0</v>
      </c>
      <c r="P52" s="102" t="e">
        <f t="shared" si="16"/>
        <v>#DIV/0!</v>
      </c>
    </row>
    <row r="53" spans="1:16" ht="36" customHeight="1">
      <c r="A53" s="104" t="s">
        <v>51</v>
      </c>
      <c r="B53" s="66"/>
      <c r="C53" s="146"/>
      <c r="D53" s="144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75">
        <f t="shared" si="15"/>
        <v>0</v>
      </c>
      <c r="P53" s="102" t="e">
        <f t="shared" si="16"/>
        <v>#DIV/0!</v>
      </c>
    </row>
    <row r="54" spans="1:16" ht="36" customHeight="1">
      <c r="A54" s="104" t="s">
        <v>52</v>
      </c>
      <c r="B54" s="67"/>
      <c r="C54" s="146"/>
      <c r="D54" s="144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75">
        <f t="shared" si="15"/>
        <v>0</v>
      </c>
      <c r="P54" s="102" t="e">
        <f t="shared" si="16"/>
        <v>#DIV/0!</v>
      </c>
    </row>
    <row r="55" spans="1:16" ht="36" customHeight="1">
      <c r="A55" s="104" t="s">
        <v>52</v>
      </c>
      <c r="B55" s="69"/>
      <c r="C55" s="146"/>
      <c r="D55" s="144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09">
        <f t="shared" si="15"/>
        <v>0</v>
      </c>
      <c r="P55" s="110" t="e">
        <f t="shared" si="16"/>
        <v>#DIV/0!</v>
      </c>
    </row>
    <row r="56" spans="1:16" ht="36" customHeight="1">
      <c r="A56" s="104" t="s">
        <v>91</v>
      </c>
      <c r="B56" s="69"/>
      <c r="C56" s="75">
        <f t="shared" ref="C56:N56" si="17">SUM(C49:C55)</f>
        <v>0</v>
      </c>
      <c r="D56" s="75">
        <f t="shared" si="17"/>
        <v>0</v>
      </c>
      <c r="E56" s="75">
        <f t="shared" si="17"/>
        <v>0</v>
      </c>
      <c r="F56" s="75">
        <f t="shared" si="17"/>
        <v>0</v>
      </c>
      <c r="G56" s="75">
        <f t="shared" si="17"/>
        <v>0</v>
      </c>
      <c r="H56" s="75">
        <f t="shared" si="17"/>
        <v>0</v>
      </c>
      <c r="I56" s="75">
        <f t="shared" si="17"/>
        <v>0</v>
      </c>
      <c r="J56" s="75">
        <f t="shared" si="17"/>
        <v>0</v>
      </c>
      <c r="K56" s="75">
        <f t="shared" si="17"/>
        <v>0</v>
      </c>
      <c r="L56" s="75">
        <f t="shared" si="17"/>
        <v>0</v>
      </c>
      <c r="M56" s="75">
        <f t="shared" si="17"/>
        <v>0</v>
      </c>
      <c r="N56" s="75">
        <f t="shared" si="17"/>
        <v>0</v>
      </c>
      <c r="O56" s="75">
        <f>SUM(O49:O55)</f>
        <v>0</v>
      </c>
      <c r="P56" s="102" t="e">
        <f t="shared" si="16"/>
        <v>#DIV/0!</v>
      </c>
    </row>
    <row r="57" spans="1:16" ht="36" customHeight="1">
      <c r="A57" s="104"/>
      <c r="B57" s="69"/>
      <c r="C57" s="80"/>
      <c r="O57" s="75"/>
      <c r="P57" s="102"/>
    </row>
    <row r="58" spans="1:16" ht="36" customHeight="1">
      <c r="A58" s="105" t="s">
        <v>68</v>
      </c>
      <c r="B58" s="66"/>
      <c r="C58" s="80"/>
    </row>
    <row r="59" spans="1:16" ht="36" customHeight="1">
      <c r="A59" s="106" t="s">
        <v>69</v>
      </c>
      <c r="B59" s="6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75">
        <f t="shared" ref="O59:O64" si="18">SUM(C59:N59)</f>
        <v>0</v>
      </c>
      <c r="P59" s="102" t="e">
        <f t="shared" ref="P59:P65" si="19">O59/salestarget</f>
        <v>#DIV/0!</v>
      </c>
    </row>
    <row r="60" spans="1:16" ht="36" customHeight="1">
      <c r="A60" s="106" t="s">
        <v>70</v>
      </c>
      <c r="B60" s="6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75">
        <f t="shared" si="18"/>
        <v>0</v>
      </c>
      <c r="P60" s="102" t="e">
        <f t="shared" si="19"/>
        <v>#DIV/0!</v>
      </c>
    </row>
    <row r="61" spans="1:16" ht="36" customHeight="1">
      <c r="A61" s="106" t="s">
        <v>71</v>
      </c>
      <c r="B61" s="67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75">
        <f t="shared" si="18"/>
        <v>0</v>
      </c>
      <c r="P61" s="102" t="e">
        <f t="shared" si="19"/>
        <v>#DIV/0!</v>
      </c>
    </row>
    <row r="62" spans="1:16" ht="36" customHeight="1">
      <c r="A62" s="106" t="s">
        <v>72</v>
      </c>
      <c r="B62" s="6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75">
        <f t="shared" si="18"/>
        <v>0</v>
      </c>
      <c r="P62" s="102" t="e">
        <f t="shared" si="19"/>
        <v>#DIV/0!</v>
      </c>
    </row>
    <row r="63" spans="1:16" ht="36" customHeight="1">
      <c r="A63" s="106" t="s">
        <v>73</v>
      </c>
      <c r="B63" s="6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75">
        <f t="shared" si="18"/>
        <v>0</v>
      </c>
      <c r="P63" s="102" t="e">
        <f t="shared" si="19"/>
        <v>#DIV/0!</v>
      </c>
    </row>
    <row r="64" spans="1:16" ht="36" customHeight="1">
      <c r="A64" s="106" t="s">
        <v>74</v>
      </c>
      <c r="B64" s="6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09">
        <f t="shared" si="18"/>
        <v>0</v>
      </c>
      <c r="P64" s="110" t="e">
        <f t="shared" si="19"/>
        <v>#DIV/0!</v>
      </c>
    </row>
    <row r="65" spans="1:16" ht="36" customHeight="1">
      <c r="A65" s="106" t="s">
        <v>91</v>
      </c>
      <c r="B65" s="66"/>
      <c r="C65" s="75">
        <f t="shared" ref="C65:N65" si="20">SUM(C59:C64)</f>
        <v>0</v>
      </c>
      <c r="D65" s="75">
        <f t="shared" si="20"/>
        <v>0</v>
      </c>
      <c r="E65" s="75">
        <f t="shared" si="20"/>
        <v>0</v>
      </c>
      <c r="F65" s="75">
        <f t="shared" si="20"/>
        <v>0</v>
      </c>
      <c r="G65" s="75">
        <f t="shared" si="20"/>
        <v>0</v>
      </c>
      <c r="H65" s="75">
        <f t="shared" si="20"/>
        <v>0</v>
      </c>
      <c r="I65" s="75">
        <f t="shared" si="20"/>
        <v>0</v>
      </c>
      <c r="J65" s="75">
        <f t="shared" si="20"/>
        <v>0</v>
      </c>
      <c r="K65" s="75">
        <f t="shared" si="20"/>
        <v>0</v>
      </c>
      <c r="L65" s="75">
        <f t="shared" si="20"/>
        <v>0</v>
      </c>
      <c r="M65" s="75">
        <f t="shared" si="20"/>
        <v>0</v>
      </c>
      <c r="N65" s="75">
        <f t="shared" si="20"/>
        <v>0</v>
      </c>
      <c r="O65" s="75">
        <f>SUM(O59:O64)</f>
        <v>0</v>
      </c>
      <c r="P65" s="102" t="e">
        <f t="shared" si="19"/>
        <v>#DIV/0!</v>
      </c>
    </row>
    <row r="66" spans="1:16" ht="36" customHeight="1">
      <c r="A66" s="106"/>
      <c r="B66" s="66"/>
      <c r="C66" s="80"/>
      <c r="O66" s="75"/>
      <c r="P66" s="102"/>
    </row>
    <row r="67" spans="1:16" ht="29" customHeight="1">
      <c r="A67" s="107" t="s">
        <v>117</v>
      </c>
      <c r="B67" s="66"/>
      <c r="C67" s="80"/>
    </row>
    <row r="68" spans="1:16" ht="36" customHeight="1">
      <c r="A68" s="108" t="s">
        <v>75</v>
      </c>
      <c r="B68" s="67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75">
        <f t="shared" ref="O68:O70" si="21">SUM(C68:N68)</f>
        <v>0</v>
      </c>
      <c r="P68" s="102" t="e">
        <f>O68/salestarget</f>
        <v>#DIV/0!</v>
      </c>
    </row>
    <row r="69" spans="1:16" ht="36" customHeight="1">
      <c r="A69" s="108" t="s">
        <v>76</v>
      </c>
      <c r="B69" s="69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75">
        <f t="shared" si="21"/>
        <v>0</v>
      </c>
      <c r="P69" s="102" t="e">
        <f>O69/salestarget</f>
        <v>#DIV/0!</v>
      </c>
    </row>
    <row r="70" spans="1:16" ht="36" customHeight="1">
      <c r="A70" s="108" t="s">
        <v>41</v>
      </c>
      <c r="B70" s="6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09">
        <f t="shared" si="21"/>
        <v>0</v>
      </c>
      <c r="P70" s="110" t="e">
        <f>O70/salestarget</f>
        <v>#DIV/0!</v>
      </c>
    </row>
    <row r="71" spans="1:16" ht="36" customHeight="1">
      <c r="A71" s="108" t="s">
        <v>91</v>
      </c>
      <c r="B71" s="66"/>
      <c r="C71" s="75">
        <f t="shared" ref="C71:N71" si="22">SUM(C68:C70)</f>
        <v>0</v>
      </c>
      <c r="D71" s="75">
        <f t="shared" si="22"/>
        <v>0</v>
      </c>
      <c r="E71" s="75">
        <f t="shared" si="22"/>
        <v>0</v>
      </c>
      <c r="F71" s="75">
        <f t="shared" si="22"/>
        <v>0</v>
      </c>
      <c r="G71" s="75">
        <f t="shared" si="22"/>
        <v>0</v>
      </c>
      <c r="H71" s="75">
        <f t="shared" si="22"/>
        <v>0</v>
      </c>
      <c r="I71" s="75">
        <f t="shared" si="22"/>
        <v>0</v>
      </c>
      <c r="J71" s="75">
        <f t="shared" si="22"/>
        <v>0</v>
      </c>
      <c r="K71" s="75">
        <f t="shared" si="22"/>
        <v>0</v>
      </c>
      <c r="L71" s="75">
        <f t="shared" si="22"/>
        <v>0</v>
      </c>
      <c r="M71" s="75">
        <f t="shared" si="22"/>
        <v>0</v>
      </c>
      <c r="N71" s="75">
        <f t="shared" si="22"/>
        <v>0</v>
      </c>
      <c r="O71" s="75">
        <f>SUM(O68:O70)</f>
        <v>0</v>
      </c>
      <c r="P71" s="102" t="e">
        <f>O71/salestarget</f>
        <v>#DIV/0!</v>
      </c>
    </row>
    <row r="72" spans="1:16" ht="36" customHeight="1">
      <c r="A72" s="108"/>
      <c r="B72" s="66"/>
      <c r="C72" s="80"/>
      <c r="O72" s="75"/>
      <c r="P72" s="102"/>
    </row>
    <row r="73" spans="1:16" ht="36" customHeight="1">
      <c r="A73" s="107" t="s">
        <v>118</v>
      </c>
      <c r="B73" s="66"/>
      <c r="C73" s="80"/>
    </row>
    <row r="74" spans="1:16" ht="36" customHeight="1">
      <c r="A74" s="108" t="s">
        <v>81</v>
      </c>
      <c r="B74" s="6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75">
        <f t="shared" ref="O74:O77" si="23">SUM(C74:N74)</f>
        <v>0</v>
      </c>
      <c r="P74" s="102" t="e">
        <f>O74/salestarget</f>
        <v>#DIV/0!</v>
      </c>
    </row>
    <row r="75" spans="1:16" ht="36" customHeight="1">
      <c r="A75" s="108" t="s">
        <v>82</v>
      </c>
      <c r="B75" s="6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75">
        <f t="shared" si="23"/>
        <v>0</v>
      </c>
      <c r="P75" s="102" t="e">
        <f>O75/salestarget</f>
        <v>#DIV/0!</v>
      </c>
    </row>
    <row r="76" spans="1:16" ht="36" customHeight="1">
      <c r="A76" s="108" t="s">
        <v>83</v>
      </c>
      <c r="B76" s="64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75">
        <f t="shared" si="23"/>
        <v>0</v>
      </c>
      <c r="P76" s="102" t="e">
        <f>O76/salestarget</f>
        <v>#DIV/0!</v>
      </c>
    </row>
    <row r="77" spans="1:16" ht="36" customHeight="1">
      <c r="A77" s="108" t="s">
        <v>41</v>
      </c>
      <c r="B77" s="64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09">
        <f t="shared" si="23"/>
        <v>0</v>
      </c>
      <c r="P77" s="110" t="e">
        <f>O77/salestarget</f>
        <v>#DIV/0!</v>
      </c>
    </row>
    <row r="78" spans="1:16" ht="36" customHeight="1">
      <c r="A78" s="64" t="s">
        <v>91</v>
      </c>
      <c r="B78" s="64"/>
      <c r="C78" s="75">
        <f t="shared" ref="C78:N78" si="24">SUM(C74:C77)</f>
        <v>0</v>
      </c>
      <c r="D78" s="75">
        <f t="shared" si="24"/>
        <v>0</v>
      </c>
      <c r="E78" s="75">
        <f t="shared" si="24"/>
        <v>0</v>
      </c>
      <c r="F78" s="75">
        <f t="shared" si="24"/>
        <v>0</v>
      </c>
      <c r="G78" s="75">
        <f t="shared" si="24"/>
        <v>0</v>
      </c>
      <c r="H78" s="75">
        <f t="shared" si="24"/>
        <v>0</v>
      </c>
      <c r="I78" s="75">
        <f t="shared" si="24"/>
        <v>0</v>
      </c>
      <c r="J78" s="75">
        <f t="shared" si="24"/>
        <v>0</v>
      </c>
      <c r="K78" s="75">
        <f t="shared" si="24"/>
        <v>0</v>
      </c>
      <c r="L78" s="75">
        <f t="shared" si="24"/>
        <v>0</v>
      </c>
      <c r="M78" s="75">
        <f t="shared" si="24"/>
        <v>0</v>
      </c>
      <c r="N78" s="75">
        <f t="shared" si="24"/>
        <v>0</v>
      </c>
      <c r="O78" s="75">
        <f>SUM(O74:O77)</f>
        <v>0</v>
      </c>
      <c r="P78" s="102" t="e">
        <f>O78/salestarget</f>
        <v>#DIV/0!</v>
      </c>
    </row>
  </sheetData>
  <sheetProtection sheet="1" objects="1" scenarios="1" selectLockedCell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zoomScale="75" zoomScaleNormal="75" zoomScalePageLayoutView="75" workbookViewId="0">
      <selection activeCell="C15" sqref="C15"/>
    </sheetView>
  </sheetViews>
  <sheetFormatPr baseColWidth="10" defaultColWidth="24" defaultRowHeight="36" customHeight="1" x14ac:dyDescent="0"/>
  <cols>
    <col min="1" max="1" width="24" style="64"/>
    <col min="2" max="2" width="1.83203125" style="59" customWidth="1"/>
    <col min="3" max="15" width="18" style="58" customWidth="1"/>
    <col min="16" max="16" width="18" style="123" customWidth="1"/>
    <col min="17" max="23" width="18" style="58" customWidth="1"/>
    <col min="24" max="16384" width="24" style="58"/>
  </cols>
  <sheetData>
    <row r="1" spans="1:16" ht="36" customHeight="1">
      <c r="A1" s="139" t="s">
        <v>129</v>
      </c>
    </row>
    <row r="2" spans="1:16" s="90" customFormat="1" ht="36" customHeight="1">
      <c r="A2" s="85" t="str">
        <f>'Internal Lead Generation'!A3</f>
        <v>Month</v>
      </c>
      <c r="B2" s="85"/>
      <c r="C2" s="90" t="str">
        <f>'Internal Lead Generation'!C3</f>
        <v>Jan</v>
      </c>
      <c r="D2" s="90" t="str">
        <f>'Internal Lead Generation'!D3</f>
        <v>Feb</v>
      </c>
      <c r="E2" s="90" t="str">
        <f>'Internal Lead Generation'!E3</f>
        <v>March</v>
      </c>
      <c r="F2" s="90" t="str">
        <f>'Internal Lead Generation'!F3</f>
        <v>April</v>
      </c>
      <c r="G2" s="90" t="str">
        <f>'Internal Lead Generation'!G3</f>
        <v>May</v>
      </c>
      <c r="H2" s="90" t="str">
        <f>'Internal Lead Generation'!H3</f>
        <v>June</v>
      </c>
      <c r="I2" s="90" t="str">
        <f>'Internal Lead Generation'!I3</f>
        <v>July</v>
      </c>
      <c r="J2" s="90" t="str">
        <f>'Internal Lead Generation'!J3</f>
        <v>August</v>
      </c>
      <c r="K2" s="90" t="str">
        <f>'Internal Lead Generation'!K3</f>
        <v>Sept</v>
      </c>
      <c r="L2" s="90" t="str">
        <f>'Internal Lead Generation'!L3</f>
        <v>Oct</v>
      </c>
      <c r="M2" s="90" t="str">
        <f>'Internal Lead Generation'!M3</f>
        <v>Nov</v>
      </c>
      <c r="N2" s="90" t="str">
        <f>'Internal Lead Generation'!N3</f>
        <v>Dec</v>
      </c>
      <c r="O2" s="90" t="str">
        <f>'Internal Lead Generation'!O3</f>
        <v>Total</v>
      </c>
      <c r="P2" s="122"/>
    </row>
    <row r="3" spans="1:16" s="80" customFormat="1" ht="36" customHeight="1">
      <c r="A3" s="117" t="str">
        <f>'Internal Lead Generation'!A4</f>
        <v>Revenue</v>
      </c>
      <c r="B3" s="79"/>
      <c r="C3" s="80" t="e">
        <f>'Internal Lead Generation'!C4</f>
        <v>#DIV/0!</v>
      </c>
      <c r="D3" s="80" t="e">
        <f>'Internal Lead Generation'!D4</f>
        <v>#DIV/0!</v>
      </c>
      <c r="E3" s="80" t="e">
        <f>'Internal Lead Generation'!E4</f>
        <v>#DIV/0!</v>
      </c>
      <c r="F3" s="80" t="e">
        <f>'Internal Lead Generation'!F4</f>
        <v>#DIV/0!</v>
      </c>
      <c r="G3" s="80" t="e">
        <f>'Internal Lead Generation'!G4</f>
        <v>#DIV/0!</v>
      </c>
      <c r="H3" s="80" t="e">
        <f>'Internal Lead Generation'!H4</f>
        <v>#DIV/0!</v>
      </c>
      <c r="I3" s="80" t="e">
        <f>'Internal Lead Generation'!I4</f>
        <v>#DIV/0!</v>
      </c>
      <c r="J3" s="80" t="e">
        <f>'Internal Lead Generation'!J4</f>
        <v>#DIV/0!</v>
      </c>
      <c r="K3" s="80" t="e">
        <f>'Internal Lead Generation'!K4</f>
        <v>#DIV/0!</v>
      </c>
      <c r="L3" s="80" t="e">
        <f>'Internal Lead Generation'!L4</f>
        <v>#DIV/0!</v>
      </c>
      <c r="M3" s="80" t="e">
        <f>'Internal Lead Generation'!M4</f>
        <v>#DIV/0!</v>
      </c>
      <c r="N3" s="80" t="e">
        <f>'Internal Lead Generation'!N4</f>
        <v>#DIV/0!</v>
      </c>
      <c r="O3" s="80" t="e">
        <f>'Internal Lead Generation'!O4</f>
        <v>#DIV/0!</v>
      </c>
      <c r="P3" s="82"/>
    </row>
    <row r="4" spans="1:16" s="77" customFormat="1" ht="36" customHeight="1">
      <c r="A4" s="118" t="str">
        <f>'Internal Lead Generation'!A5</f>
        <v>Required Leads</v>
      </c>
      <c r="B4" s="114"/>
      <c r="C4" s="77">
        <f>'Internal Lead Generation'!C5</f>
        <v>0</v>
      </c>
      <c r="D4" s="77">
        <f>'Internal Lead Generation'!D5</f>
        <v>0</v>
      </c>
      <c r="E4" s="77">
        <f>'Internal Lead Generation'!E5</f>
        <v>0</v>
      </c>
      <c r="F4" s="77">
        <f>'Internal Lead Generation'!F5</f>
        <v>0</v>
      </c>
      <c r="G4" s="77">
        <f>'Internal Lead Generation'!G5</f>
        <v>0</v>
      </c>
      <c r="H4" s="77">
        <f>'Internal Lead Generation'!H5</f>
        <v>0</v>
      </c>
      <c r="I4" s="77">
        <f>'Internal Lead Generation'!I5</f>
        <v>0</v>
      </c>
      <c r="J4" s="77">
        <f>'Internal Lead Generation'!J5</f>
        <v>0</v>
      </c>
      <c r="K4" s="77">
        <f>'Internal Lead Generation'!K5</f>
        <v>0</v>
      </c>
      <c r="L4" s="77">
        <f>'Internal Lead Generation'!L5</f>
        <v>0</v>
      </c>
      <c r="M4" s="77">
        <f>'Internal Lead Generation'!M5</f>
        <v>0</v>
      </c>
      <c r="N4" s="77">
        <f>'Internal Lead Generation'!N5</f>
        <v>0</v>
      </c>
      <c r="O4" s="77">
        <f>'Internal Lead Generation'!O5</f>
        <v>0</v>
      </c>
      <c r="P4" s="82"/>
    </row>
    <row r="5" spans="1:16" s="77" customFormat="1" ht="36" customHeight="1">
      <c r="A5" s="118" t="str">
        <f>'Internal Lead Generation'!A6</f>
        <v>Internally generated leads</v>
      </c>
      <c r="B5" s="114"/>
      <c r="C5" s="77" t="e">
        <f>'Internal Lead Generation'!C6</f>
        <v>#DIV/0!</v>
      </c>
      <c r="D5" s="77" t="e">
        <f>'Internal Lead Generation'!D6</f>
        <v>#DIV/0!</v>
      </c>
      <c r="E5" s="77" t="e">
        <f>'Internal Lead Generation'!E6</f>
        <v>#DIV/0!</v>
      </c>
      <c r="F5" s="77" t="e">
        <f>'Internal Lead Generation'!F6</f>
        <v>#DIV/0!</v>
      </c>
      <c r="G5" s="77" t="e">
        <f>'Internal Lead Generation'!G6</f>
        <v>#DIV/0!</v>
      </c>
      <c r="H5" s="77" t="e">
        <f>'Internal Lead Generation'!H6</f>
        <v>#DIV/0!</v>
      </c>
      <c r="I5" s="77" t="e">
        <f>'Internal Lead Generation'!I6</f>
        <v>#DIV/0!</v>
      </c>
      <c r="J5" s="77" t="e">
        <f>'Internal Lead Generation'!J6</f>
        <v>#DIV/0!</v>
      </c>
      <c r="K5" s="77" t="e">
        <f>'Internal Lead Generation'!K6</f>
        <v>#DIV/0!</v>
      </c>
      <c r="L5" s="77" t="e">
        <f>'Internal Lead Generation'!L6</f>
        <v>#DIV/0!</v>
      </c>
      <c r="M5" s="77" t="e">
        <f>'Internal Lead Generation'!M6</f>
        <v>#DIV/0!</v>
      </c>
      <c r="N5" s="77" t="e">
        <f>'Internal Lead Generation'!N6</f>
        <v>#DIV/0!</v>
      </c>
      <c r="O5" s="77" t="e">
        <f>'Internal Lead Generation'!O6</f>
        <v>#DIV/0!</v>
      </c>
      <c r="P5" s="82" t="e">
        <f>'Internal Lead Generation'!P6</f>
        <v>#DIV/0!</v>
      </c>
    </row>
    <row r="6" spans="1:16" s="80" customFormat="1" ht="36" customHeight="1">
      <c r="A6" s="117" t="str">
        <f>'Internal Lead Generation'!A7</f>
        <v>Internal Lead cost</v>
      </c>
      <c r="B6" s="79"/>
      <c r="C6" s="80" t="e">
        <f>'Internal Lead Generation'!C7</f>
        <v>#DIV/0!</v>
      </c>
      <c r="D6" s="80" t="e">
        <f>'Internal Lead Generation'!D7</f>
        <v>#DIV/0!</v>
      </c>
      <c r="E6" s="80" t="e">
        <f>'Internal Lead Generation'!E7</f>
        <v>#DIV/0!</v>
      </c>
      <c r="F6" s="80" t="e">
        <f>'Internal Lead Generation'!F7</f>
        <v>#DIV/0!</v>
      </c>
      <c r="G6" s="80" t="e">
        <f>'Internal Lead Generation'!G7</f>
        <v>#DIV/0!</v>
      </c>
      <c r="H6" s="80" t="e">
        <f>'Internal Lead Generation'!H7</f>
        <v>#DIV/0!</v>
      </c>
      <c r="I6" s="80" t="e">
        <f>'Internal Lead Generation'!I7</f>
        <v>#DIV/0!</v>
      </c>
      <c r="J6" s="80" t="e">
        <f>'Internal Lead Generation'!J7</f>
        <v>#DIV/0!</v>
      </c>
      <c r="K6" s="80" t="e">
        <f>'Internal Lead Generation'!K7</f>
        <v>#DIV/0!</v>
      </c>
      <c r="L6" s="80" t="e">
        <f>'Internal Lead Generation'!L7</f>
        <v>#DIV/0!</v>
      </c>
      <c r="M6" s="80" t="e">
        <f>'Internal Lead Generation'!M7</f>
        <v>#DIV/0!</v>
      </c>
      <c r="N6" s="80" t="e">
        <f>'Internal Lead Generation'!N7</f>
        <v>#DIV/0!</v>
      </c>
      <c r="O6" s="80" t="e">
        <f>'Internal Lead Generation'!O7</f>
        <v>#DIV/0!</v>
      </c>
      <c r="P6" s="82" t="e">
        <f>'Internal Lead Generation'!P7</f>
        <v>#DIV/0!</v>
      </c>
    </row>
    <row r="7" spans="1:16" s="77" customFormat="1" ht="36" customHeight="1">
      <c r="A7" s="119" t="str">
        <f>'Internal Lead Generation'!A8</f>
        <v>External  lead needs</v>
      </c>
      <c r="B7" s="120"/>
      <c r="C7" s="121" t="e">
        <f>'Internal Lead Generation'!C8</f>
        <v>#DIV/0!</v>
      </c>
      <c r="D7" s="121" t="e">
        <f>'Internal Lead Generation'!D8</f>
        <v>#DIV/0!</v>
      </c>
      <c r="E7" s="121" t="e">
        <f>'Internal Lead Generation'!E8</f>
        <v>#DIV/0!</v>
      </c>
      <c r="F7" s="121" t="e">
        <f>'Internal Lead Generation'!F8</f>
        <v>#DIV/0!</v>
      </c>
      <c r="G7" s="121" t="e">
        <f>'Internal Lead Generation'!G8</f>
        <v>#DIV/0!</v>
      </c>
      <c r="H7" s="121" t="e">
        <f>'Internal Lead Generation'!H8</f>
        <v>#DIV/0!</v>
      </c>
      <c r="I7" s="121" t="e">
        <f>'Internal Lead Generation'!I8</f>
        <v>#DIV/0!</v>
      </c>
      <c r="J7" s="121" t="e">
        <f>'Internal Lead Generation'!J8</f>
        <v>#DIV/0!</v>
      </c>
      <c r="K7" s="121" t="e">
        <f>'Internal Lead Generation'!K8</f>
        <v>#DIV/0!</v>
      </c>
      <c r="L7" s="121" t="e">
        <f>'Internal Lead Generation'!L8</f>
        <v>#DIV/0!</v>
      </c>
      <c r="M7" s="121" t="e">
        <f>'Internal Lead Generation'!M8</f>
        <v>#DIV/0!</v>
      </c>
      <c r="N7" s="121" t="e">
        <f>'Internal Lead Generation'!N8</f>
        <v>#DIV/0!</v>
      </c>
      <c r="O7" s="121" t="e">
        <f>'Internal Lead Generation'!O8</f>
        <v>#DIV/0!</v>
      </c>
      <c r="P7" s="111" t="e">
        <f>'Internal Lead Generation'!P8</f>
        <v>#DIV/0!</v>
      </c>
    </row>
    <row r="8" spans="1:16" s="77" customFormat="1" ht="36" customHeight="1">
      <c r="A8" s="118" t="s">
        <v>125</v>
      </c>
      <c r="B8" s="114"/>
      <c r="C8" s="93">
        <f t="shared" ref="C8:N8" si="0">C24+C33+C43+C51</f>
        <v>0</v>
      </c>
      <c r="D8" s="93">
        <f t="shared" si="0"/>
        <v>0</v>
      </c>
      <c r="E8" s="93">
        <f t="shared" si="0"/>
        <v>0</v>
      </c>
      <c r="F8" s="93">
        <f t="shared" si="0"/>
        <v>0</v>
      </c>
      <c r="G8" s="93">
        <f t="shared" si="0"/>
        <v>0</v>
      </c>
      <c r="H8" s="93">
        <f t="shared" si="0"/>
        <v>0</v>
      </c>
      <c r="I8" s="93">
        <f t="shared" si="0"/>
        <v>0</v>
      </c>
      <c r="J8" s="93">
        <f t="shared" si="0"/>
        <v>0</v>
      </c>
      <c r="K8" s="93">
        <f t="shared" si="0"/>
        <v>0</v>
      </c>
      <c r="L8" s="93">
        <f t="shared" si="0"/>
        <v>0</v>
      </c>
      <c r="M8" s="93">
        <f t="shared" si="0"/>
        <v>0</v>
      </c>
      <c r="N8" s="93">
        <f t="shared" si="0"/>
        <v>0</v>
      </c>
      <c r="O8" s="80">
        <f>SUM(C8:N8)</f>
        <v>0</v>
      </c>
      <c r="P8" s="82" t="e">
        <f>O8/O3</f>
        <v>#DIV/0!</v>
      </c>
    </row>
    <row r="9" spans="1:16" s="77" customFormat="1" ht="36" customHeight="1">
      <c r="A9" s="118" t="s">
        <v>121</v>
      </c>
      <c r="B9" s="114"/>
      <c r="C9" s="92">
        <f>C23+C32+C42+C50</f>
        <v>0</v>
      </c>
      <c r="D9" s="92">
        <f t="shared" ref="D9:N9" si="1">D23+D32+D42+D50</f>
        <v>0</v>
      </c>
      <c r="E9" s="92">
        <f t="shared" si="1"/>
        <v>0</v>
      </c>
      <c r="F9" s="92">
        <f t="shared" si="1"/>
        <v>0</v>
      </c>
      <c r="G9" s="92">
        <f t="shared" si="1"/>
        <v>0</v>
      </c>
      <c r="H9" s="92">
        <f t="shared" si="1"/>
        <v>0</v>
      </c>
      <c r="I9" s="92">
        <f t="shared" si="1"/>
        <v>0</v>
      </c>
      <c r="J9" s="92">
        <f t="shared" si="1"/>
        <v>0</v>
      </c>
      <c r="K9" s="92">
        <f t="shared" si="1"/>
        <v>0</v>
      </c>
      <c r="L9" s="92">
        <f t="shared" si="1"/>
        <v>0</v>
      </c>
      <c r="M9" s="92">
        <f t="shared" si="1"/>
        <v>0</v>
      </c>
      <c r="N9" s="92">
        <f t="shared" si="1"/>
        <v>0</v>
      </c>
      <c r="P9" s="82"/>
    </row>
    <row r="10" spans="1:16" s="77" customFormat="1" ht="36" customHeight="1">
      <c r="A10" s="119" t="s">
        <v>122</v>
      </c>
      <c r="B10" s="120"/>
      <c r="C10" s="92" t="e">
        <f>C7-C9</f>
        <v>#DIV/0!</v>
      </c>
      <c r="D10" s="92" t="e">
        <f t="shared" ref="D10:N10" si="2">D7-D9</f>
        <v>#DIV/0!</v>
      </c>
      <c r="E10" s="92" t="e">
        <f t="shared" si="2"/>
        <v>#DIV/0!</v>
      </c>
      <c r="F10" s="92" t="e">
        <f t="shared" si="2"/>
        <v>#DIV/0!</v>
      </c>
      <c r="G10" s="92" t="e">
        <f t="shared" si="2"/>
        <v>#DIV/0!</v>
      </c>
      <c r="H10" s="92" t="e">
        <f t="shared" si="2"/>
        <v>#DIV/0!</v>
      </c>
      <c r="I10" s="92" t="e">
        <f t="shared" si="2"/>
        <v>#DIV/0!</v>
      </c>
      <c r="J10" s="92" t="e">
        <f t="shared" si="2"/>
        <v>#DIV/0!</v>
      </c>
      <c r="K10" s="92" t="e">
        <f t="shared" si="2"/>
        <v>#DIV/0!</v>
      </c>
      <c r="L10" s="92" t="e">
        <f t="shared" si="2"/>
        <v>#DIV/0!</v>
      </c>
      <c r="M10" s="92" t="e">
        <f t="shared" si="2"/>
        <v>#DIV/0!</v>
      </c>
      <c r="N10" s="92" t="e">
        <f t="shared" si="2"/>
        <v>#DIV/0!</v>
      </c>
      <c r="O10" s="121"/>
      <c r="P10" s="111"/>
    </row>
    <row r="11" spans="1:16" s="77" customFormat="1" ht="36" customHeight="1">
      <c r="A11" s="118" t="s">
        <v>126</v>
      </c>
      <c r="B11" s="114"/>
      <c r="C11" s="93" t="e">
        <f>C6+C8</f>
        <v>#DIV/0!</v>
      </c>
      <c r="D11" s="93" t="e">
        <f t="shared" ref="D11:N11" si="3">D6+D8</f>
        <v>#DIV/0!</v>
      </c>
      <c r="E11" s="93" t="e">
        <f t="shared" si="3"/>
        <v>#DIV/0!</v>
      </c>
      <c r="F11" s="93" t="e">
        <f t="shared" si="3"/>
        <v>#DIV/0!</v>
      </c>
      <c r="G11" s="93" t="e">
        <f t="shared" si="3"/>
        <v>#DIV/0!</v>
      </c>
      <c r="H11" s="93" t="e">
        <f t="shared" si="3"/>
        <v>#DIV/0!</v>
      </c>
      <c r="I11" s="93" t="e">
        <f t="shared" si="3"/>
        <v>#DIV/0!</v>
      </c>
      <c r="J11" s="93" t="e">
        <f t="shared" si="3"/>
        <v>#DIV/0!</v>
      </c>
      <c r="K11" s="93" t="e">
        <f t="shared" si="3"/>
        <v>#DIV/0!</v>
      </c>
      <c r="L11" s="93" t="e">
        <f t="shared" si="3"/>
        <v>#DIV/0!</v>
      </c>
      <c r="M11" s="93" t="e">
        <f t="shared" si="3"/>
        <v>#DIV/0!</v>
      </c>
      <c r="N11" s="93" t="e">
        <f t="shared" si="3"/>
        <v>#DIV/0!</v>
      </c>
      <c r="O11" s="80" t="e">
        <f>SUM(C11:N11)</f>
        <v>#DIV/0!</v>
      </c>
      <c r="P11" s="82" t="e">
        <f>O11/O3</f>
        <v>#DIV/0!</v>
      </c>
    </row>
    <row r="12" spans="1:16" s="77" customFormat="1" ht="36" customHeight="1">
      <c r="A12" s="118" t="s">
        <v>127</v>
      </c>
      <c r="B12" s="114"/>
      <c r="C12" s="135" t="e">
        <f>(C9+C5)-C4</f>
        <v>#DIV/0!</v>
      </c>
      <c r="D12" s="135" t="e">
        <f t="shared" ref="D12:N12" si="4">(D9+D5)-D4</f>
        <v>#DIV/0!</v>
      </c>
      <c r="E12" s="135" t="e">
        <f t="shared" si="4"/>
        <v>#DIV/0!</v>
      </c>
      <c r="F12" s="135" t="e">
        <f t="shared" si="4"/>
        <v>#DIV/0!</v>
      </c>
      <c r="G12" s="135" t="e">
        <f t="shared" si="4"/>
        <v>#DIV/0!</v>
      </c>
      <c r="H12" s="135" t="e">
        <f t="shared" si="4"/>
        <v>#DIV/0!</v>
      </c>
      <c r="I12" s="135" t="e">
        <f t="shared" si="4"/>
        <v>#DIV/0!</v>
      </c>
      <c r="J12" s="135" t="e">
        <f t="shared" si="4"/>
        <v>#DIV/0!</v>
      </c>
      <c r="K12" s="135" t="e">
        <f t="shared" si="4"/>
        <v>#DIV/0!</v>
      </c>
      <c r="L12" s="135" t="e">
        <f t="shared" si="4"/>
        <v>#DIV/0!</v>
      </c>
      <c r="M12" s="135" t="e">
        <f t="shared" si="4"/>
        <v>#DIV/0!</v>
      </c>
      <c r="N12" s="135" t="e">
        <f t="shared" si="4"/>
        <v>#DIV/0!</v>
      </c>
      <c r="O12" s="136" t="e">
        <f>SUM(C12:N12)</f>
        <v>#DIV/0!</v>
      </c>
      <c r="P12" s="82"/>
    </row>
    <row r="13" spans="1:16" s="77" customFormat="1" ht="25" customHeight="1">
      <c r="A13" s="118"/>
      <c r="B13" s="114"/>
      <c r="O13" s="137" t="e">
        <f>(O12*'Work Back Plan'!P15)*'Work Back Plan'!N15</f>
        <v>#DIV/0!</v>
      </c>
      <c r="P13" s="82" t="s">
        <v>128</v>
      </c>
    </row>
    <row r="14" spans="1:16" ht="36" customHeight="1">
      <c r="A14" s="67" t="s">
        <v>54</v>
      </c>
      <c r="B14" s="60"/>
      <c r="C14" s="58" t="str">
        <f t="shared" ref="C14:N14" si="5">C2</f>
        <v>Jan</v>
      </c>
      <c r="D14" s="58" t="str">
        <f t="shared" si="5"/>
        <v>Feb</v>
      </c>
      <c r="E14" s="58" t="str">
        <f t="shared" si="5"/>
        <v>March</v>
      </c>
      <c r="F14" s="58" t="str">
        <f t="shared" si="5"/>
        <v>April</v>
      </c>
      <c r="G14" s="58" t="str">
        <f t="shared" si="5"/>
        <v>May</v>
      </c>
      <c r="H14" s="58" t="str">
        <f t="shared" si="5"/>
        <v>June</v>
      </c>
      <c r="I14" s="58" t="str">
        <f t="shared" si="5"/>
        <v>July</v>
      </c>
      <c r="J14" s="58" t="str">
        <f t="shared" si="5"/>
        <v>August</v>
      </c>
      <c r="K14" s="58" t="str">
        <f t="shared" si="5"/>
        <v>Sept</v>
      </c>
      <c r="L14" s="58" t="str">
        <f t="shared" si="5"/>
        <v>Oct</v>
      </c>
      <c r="M14" s="58" t="str">
        <f t="shared" si="5"/>
        <v>Nov</v>
      </c>
      <c r="N14" s="58" t="str">
        <f t="shared" si="5"/>
        <v>Dec</v>
      </c>
    </row>
    <row r="15" spans="1:16" ht="36" customHeight="1">
      <c r="A15" s="125" t="s">
        <v>55</v>
      </c>
      <c r="B15" s="61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</row>
    <row r="16" spans="1:16" ht="36" customHeight="1">
      <c r="A16" s="125" t="s">
        <v>56</v>
      </c>
      <c r="B16" s="61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</row>
    <row r="17" spans="1:16" ht="36" customHeight="1">
      <c r="A17" s="125" t="s">
        <v>57</v>
      </c>
      <c r="B17" s="61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</row>
    <row r="18" spans="1:16" ht="36" customHeight="1">
      <c r="A18" s="125" t="s">
        <v>58</v>
      </c>
      <c r="B18" s="61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</row>
    <row r="19" spans="1:16" ht="36" customHeight="1">
      <c r="A19" s="125" t="s">
        <v>59</v>
      </c>
      <c r="B19" s="61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</row>
    <row r="20" spans="1:16" ht="36" customHeight="1">
      <c r="A20" s="125" t="s">
        <v>60</v>
      </c>
      <c r="B20" s="61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</row>
    <row r="21" spans="1:16" ht="36" customHeight="1">
      <c r="A21" s="125" t="s">
        <v>61</v>
      </c>
      <c r="B21" s="61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</row>
    <row r="22" spans="1:16" ht="36" customHeight="1">
      <c r="A22" s="125" t="s">
        <v>52</v>
      </c>
      <c r="B22" s="61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</row>
    <row r="23" spans="1:16" ht="36" customHeight="1">
      <c r="A23" s="128" t="s">
        <v>123</v>
      </c>
      <c r="B23" s="6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</row>
    <row r="24" spans="1:16" ht="36" customHeight="1">
      <c r="A24" s="126" t="s">
        <v>91</v>
      </c>
      <c r="B24" s="60"/>
      <c r="C24" s="124">
        <f>SUM(C15:C22)</f>
        <v>0</v>
      </c>
      <c r="D24" s="124">
        <f t="shared" ref="D24:N24" si="6">SUM(D15:D22)</f>
        <v>0</v>
      </c>
      <c r="E24" s="124">
        <f t="shared" si="6"/>
        <v>0</v>
      </c>
      <c r="F24" s="124">
        <f t="shared" si="6"/>
        <v>0</v>
      </c>
      <c r="G24" s="124">
        <f t="shared" si="6"/>
        <v>0</v>
      </c>
      <c r="H24" s="124">
        <f t="shared" si="6"/>
        <v>0</v>
      </c>
      <c r="I24" s="124">
        <f t="shared" si="6"/>
        <v>0</v>
      </c>
      <c r="J24" s="124">
        <f t="shared" si="6"/>
        <v>0</v>
      </c>
      <c r="K24" s="124">
        <f t="shared" si="6"/>
        <v>0</v>
      </c>
      <c r="L24" s="124">
        <f t="shared" si="6"/>
        <v>0</v>
      </c>
      <c r="M24" s="124">
        <f t="shared" si="6"/>
        <v>0</v>
      </c>
      <c r="N24" s="124">
        <f t="shared" si="6"/>
        <v>0</v>
      </c>
      <c r="O24" s="63">
        <f>SUM(C24:N24)</f>
        <v>0</v>
      </c>
    </row>
    <row r="25" spans="1:16" ht="11" customHeight="1">
      <c r="A25" s="67"/>
      <c r="B25" s="60"/>
    </row>
    <row r="26" spans="1:16" ht="36" customHeight="1">
      <c r="A26" s="67" t="s">
        <v>42</v>
      </c>
      <c r="B26" s="60"/>
      <c r="C26" s="58" t="str">
        <f t="shared" ref="C26:N26" si="7">C2</f>
        <v>Jan</v>
      </c>
      <c r="D26" s="58" t="str">
        <f t="shared" si="7"/>
        <v>Feb</v>
      </c>
      <c r="E26" s="58" t="str">
        <f t="shared" si="7"/>
        <v>March</v>
      </c>
      <c r="F26" s="58" t="str">
        <f t="shared" si="7"/>
        <v>April</v>
      </c>
      <c r="G26" s="58" t="str">
        <f t="shared" si="7"/>
        <v>May</v>
      </c>
      <c r="H26" s="58" t="str">
        <f t="shared" si="7"/>
        <v>June</v>
      </c>
      <c r="I26" s="58" t="str">
        <f t="shared" si="7"/>
        <v>July</v>
      </c>
      <c r="J26" s="58" t="str">
        <f t="shared" si="7"/>
        <v>August</v>
      </c>
      <c r="K26" s="58" t="str">
        <f t="shared" si="7"/>
        <v>Sept</v>
      </c>
      <c r="L26" s="58" t="str">
        <f t="shared" si="7"/>
        <v>Oct</v>
      </c>
      <c r="M26" s="58" t="str">
        <f t="shared" si="7"/>
        <v>Nov</v>
      </c>
      <c r="N26" s="58" t="str">
        <f t="shared" si="7"/>
        <v>Dec</v>
      </c>
    </row>
    <row r="27" spans="1:16" ht="36" customHeight="1">
      <c r="A27" s="125" t="s">
        <v>43</v>
      </c>
      <c r="B27" s="61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</row>
    <row r="28" spans="1:16" ht="36" customHeight="1">
      <c r="A28" s="125" t="s">
        <v>44</v>
      </c>
      <c r="B28" s="61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</row>
    <row r="29" spans="1:16" ht="36" customHeight="1">
      <c r="A29" s="125" t="s">
        <v>45</v>
      </c>
      <c r="B29" s="61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</row>
    <row r="30" spans="1:16" ht="36" customHeight="1">
      <c r="A30" s="125" t="s">
        <v>46</v>
      </c>
      <c r="B30" s="61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</row>
    <row r="31" spans="1:16" ht="36" customHeight="1">
      <c r="A31" s="127" t="s">
        <v>47</v>
      </c>
      <c r="B31" s="115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</row>
    <row r="32" spans="1:16" s="131" customFormat="1" ht="36" customHeight="1">
      <c r="A32" s="133" t="s">
        <v>124</v>
      </c>
      <c r="B32" s="134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P32" s="132"/>
    </row>
    <row r="33" spans="1:16" ht="36" customHeight="1">
      <c r="A33" s="128" t="s">
        <v>53</v>
      </c>
      <c r="B33" s="116"/>
      <c r="C33" s="124">
        <f>SUM(C27:C31)</f>
        <v>0</v>
      </c>
      <c r="D33" s="124">
        <f t="shared" ref="D33:N33" si="8">SUM(D27:D31)</f>
        <v>0</v>
      </c>
      <c r="E33" s="124">
        <f t="shared" si="8"/>
        <v>0</v>
      </c>
      <c r="F33" s="124">
        <f t="shared" si="8"/>
        <v>0</v>
      </c>
      <c r="G33" s="124">
        <f t="shared" si="8"/>
        <v>0</v>
      </c>
      <c r="H33" s="124">
        <f t="shared" si="8"/>
        <v>0</v>
      </c>
      <c r="I33" s="124">
        <f t="shared" si="8"/>
        <v>0</v>
      </c>
      <c r="J33" s="124">
        <f t="shared" si="8"/>
        <v>0</v>
      </c>
      <c r="K33" s="124">
        <f t="shared" si="8"/>
        <v>0</v>
      </c>
      <c r="L33" s="124">
        <f t="shared" si="8"/>
        <v>0</v>
      </c>
      <c r="M33" s="124">
        <f t="shared" si="8"/>
        <v>0</v>
      </c>
      <c r="N33" s="124">
        <f t="shared" si="8"/>
        <v>0</v>
      </c>
      <c r="O33" s="63">
        <f>SUM(C33:N33)</f>
        <v>0</v>
      </c>
    </row>
    <row r="34" spans="1:16" ht="11" customHeight="1">
      <c r="A34" s="104"/>
      <c r="B34" s="61"/>
    </row>
    <row r="35" spans="1:16" ht="36" customHeight="1">
      <c r="A35" s="67" t="s">
        <v>62</v>
      </c>
      <c r="B35" s="60"/>
      <c r="C35" s="58" t="str">
        <f t="shared" ref="C35:N35" si="9">C2</f>
        <v>Jan</v>
      </c>
      <c r="D35" s="58" t="str">
        <f t="shared" si="9"/>
        <v>Feb</v>
      </c>
      <c r="E35" s="58" t="str">
        <f t="shared" si="9"/>
        <v>March</v>
      </c>
      <c r="F35" s="58" t="str">
        <f t="shared" si="9"/>
        <v>April</v>
      </c>
      <c r="G35" s="58" t="str">
        <f t="shared" si="9"/>
        <v>May</v>
      </c>
      <c r="H35" s="58" t="str">
        <f t="shared" si="9"/>
        <v>June</v>
      </c>
      <c r="I35" s="58" t="str">
        <f t="shared" si="9"/>
        <v>July</v>
      </c>
      <c r="J35" s="58" t="str">
        <f t="shared" si="9"/>
        <v>August</v>
      </c>
      <c r="K35" s="58" t="str">
        <f t="shared" si="9"/>
        <v>Sept</v>
      </c>
      <c r="L35" s="58" t="str">
        <f t="shared" si="9"/>
        <v>Oct</v>
      </c>
      <c r="M35" s="58" t="str">
        <f t="shared" si="9"/>
        <v>Nov</v>
      </c>
      <c r="N35" s="58" t="str">
        <f t="shared" si="9"/>
        <v>Dec</v>
      </c>
    </row>
    <row r="36" spans="1:16" ht="36" customHeight="1">
      <c r="A36" s="125" t="s">
        <v>63</v>
      </c>
      <c r="B36" s="61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</row>
    <row r="37" spans="1:16" ht="36" customHeight="1">
      <c r="A37" s="125" t="s">
        <v>64</v>
      </c>
      <c r="B37" s="61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</row>
    <row r="38" spans="1:16" ht="36" customHeight="1">
      <c r="A38" s="125" t="s">
        <v>65</v>
      </c>
      <c r="B38" s="61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</row>
    <row r="39" spans="1:16" ht="36" customHeight="1">
      <c r="A39" s="125" t="s">
        <v>66</v>
      </c>
      <c r="B39" s="61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</row>
    <row r="40" spans="1:16" ht="36" customHeight="1">
      <c r="A40" s="125" t="s">
        <v>67</v>
      </c>
      <c r="B40" s="61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</row>
    <row r="41" spans="1:16" ht="36" customHeight="1">
      <c r="A41" s="125" t="s">
        <v>52</v>
      </c>
      <c r="B41" s="61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</row>
    <row r="42" spans="1:16" s="131" customFormat="1" ht="36" customHeight="1">
      <c r="A42" s="129" t="s">
        <v>124</v>
      </c>
      <c r="B42" s="130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P42" s="132"/>
    </row>
    <row r="43" spans="1:16" ht="36" customHeight="1">
      <c r="A43" s="126" t="s">
        <v>53</v>
      </c>
      <c r="B43" s="60"/>
      <c r="C43" s="124">
        <f>SUM(C36:C41)</f>
        <v>0</v>
      </c>
      <c r="D43" s="124">
        <f t="shared" ref="D43:N43" si="10">SUM(D36:D41)</f>
        <v>0</v>
      </c>
      <c r="E43" s="124">
        <f t="shared" si="10"/>
        <v>0</v>
      </c>
      <c r="F43" s="124">
        <f t="shared" si="10"/>
        <v>0</v>
      </c>
      <c r="G43" s="124">
        <f t="shared" si="10"/>
        <v>0</v>
      </c>
      <c r="H43" s="124">
        <f t="shared" si="10"/>
        <v>0</v>
      </c>
      <c r="I43" s="124">
        <f t="shared" si="10"/>
        <v>0</v>
      </c>
      <c r="J43" s="124">
        <f t="shared" si="10"/>
        <v>0</v>
      </c>
      <c r="K43" s="124">
        <f t="shared" si="10"/>
        <v>0</v>
      </c>
      <c r="L43" s="124">
        <f t="shared" si="10"/>
        <v>0</v>
      </c>
      <c r="M43" s="124">
        <f t="shared" si="10"/>
        <v>0</v>
      </c>
      <c r="N43" s="124">
        <f t="shared" si="10"/>
        <v>0</v>
      </c>
      <c r="O43" s="63">
        <f>SUM(C43:N43)</f>
        <v>0</v>
      </c>
    </row>
    <row r="44" spans="1:16" ht="11" customHeight="1">
      <c r="A44" s="67"/>
      <c r="B44" s="60"/>
    </row>
    <row r="45" spans="1:16" ht="36" customHeight="1">
      <c r="A45" s="68" t="s">
        <v>77</v>
      </c>
      <c r="B45" s="62"/>
      <c r="C45" s="58" t="str">
        <f t="shared" ref="C45:N45" si="11">C2</f>
        <v>Jan</v>
      </c>
      <c r="D45" s="58" t="str">
        <f t="shared" si="11"/>
        <v>Feb</v>
      </c>
      <c r="E45" s="58" t="str">
        <f t="shared" si="11"/>
        <v>March</v>
      </c>
      <c r="F45" s="58" t="str">
        <f t="shared" si="11"/>
        <v>April</v>
      </c>
      <c r="G45" s="58" t="str">
        <f t="shared" si="11"/>
        <v>May</v>
      </c>
      <c r="H45" s="58" t="str">
        <f t="shared" si="11"/>
        <v>June</v>
      </c>
      <c r="I45" s="58" t="str">
        <f t="shared" si="11"/>
        <v>July</v>
      </c>
      <c r="J45" s="58" t="str">
        <f t="shared" si="11"/>
        <v>August</v>
      </c>
      <c r="K45" s="58" t="str">
        <f t="shared" si="11"/>
        <v>Sept</v>
      </c>
      <c r="L45" s="58" t="str">
        <f t="shared" si="11"/>
        <v>Oct</v>
      </c>
      <c r="M45" s="58" t="str">
        <f t="shared" si="11"/>
        <v>Nov</v>
      </c>
      <c r="N45" s="58" t="str">
        <f t="shared" si="11"/>
        <v>Dec</v>
      </c>
    </row>
    <row r="46" spans="1:16" ht="36" customHeight="1">
      <c r="A46" s="125" t="s">
        <v>78</v>
      </c>
      <c r="B46" s="61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</row>
    <row r="47" spans="1:16" ht="36" customHeight="1">
      <c r="A47" s="125" t="s">
        <v>79</v>
      </c>
      <c r="B47" s="61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</row>
    <row r="48" spans="1:16" ht="36" customHeight="1">
      <c r="A48" s="125" t="s">
        <v>80</v>
      </c>
      <c r="B48" s="61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</row>
    <row r="49" spans="1:16" ht="36" customHeight="1">
      <c r="A49" s="125" t="s">
        <v>52</v>
      </c>
      <c r="B49" s="61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</row>
    <row r="50" spans="1:16" s="131" customFormat="1" ht="36" customHeight="1">
      <c r="A50" s="129" t="s">
        <v>124</v>
      </c>
      <c r="B50" s="130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P50" s="132"/>
    </row>
    <row r="51" spans="1:16" ht="36" customHeight="1">
      <c r="A51" s="126" t="s">
        <v>53</v>
      </c>
      <c r="B51" s="60"/>
      <c r="C51" s="124">
        <f>SUM(C46:C49)</f>
        <v>0</v>
      </c>
      <c r="D51" s="124">
        <f t="shared" ref="D51:N51" si="12">SUM(D46:D49)</f>
        <v>0</v>
      </c>
      <c r="E51" s="124">
        <f t="shared" si="12"/>
        <v>0</v>
      </c>
      <c r="F51" s="124">
        <f t="shared" si="12"/>
        <v>0</v>
      </c>
      <c r="G51" s="124">
        <f t="shared" si="12"/>
        <v>0</v>
      </c>
      <c r="H51" s="124">
        <f t="shared" si="12"/>
        <v>0</v>
      </c>
      <c r="I51" s="124">
        <f t="shared" si="12"/>
        <v>0</v>
      </c>
      <c r="J51" s="124">
        <f t="shared" si="12"/>
        <v>0</v>
      </c>
      <c r="K51" s="124">
        <f t="shared" si="12"/>
        <v>0</v>
      </c>
      <c r="L51" s="124">
        <f t="shared" si="12"/>
        <v>0</v>
      </c>
      <c r="M51" s="124">
        <f t="shared" si="12"/>
        <v>0</v>
      </c>
      <c r="N51" s="124">
        <f t="shared" si="12"/>
        <v>0</v>
      </c>
      <c r="O51" s="63">
        <f>SUM(C51:N51)</f>
        <v>0</v>
      </c>
    </row>
  </sheetData>
  <sheetProtection sheet="1" objects="1" scenarios="1" selectLockedCell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Work Back Plan</vt:lpstr>
      <vt:lpstr>Sales Capability</vt:lpstr>
      <vt:lpstr>Production Capability</vt:lpstr>
      <vt:lpstr>Internal Lead Generation</vt:lpstr>
      <vt:lpstr>External Lead Generation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 Wittman</dc:creator>
  <cp:lastModifiedBy>Tom  Wittman</cp:lastModifiedBy>
  <dcterms:created xsi:type="dcterms:W3CDTF">2014-11-15T21:16:29Z</dcterms:created>
  <dcterms:modified xsi:type="dcterms:W3CDTF">2014-11-18T22:32:34Z</dcterms:modified>
</cp:coreProperties>
</file>